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NetSpeakerphone\Received Files\Жанара ПТС 506\"/>
    </mc:Choice>
  </mc:AlternateContent>
  <xr:revisionPtr revIDLastSave="0" documentId="13_ncr:1_{3785EF3F-4079-46C8-B720-3DC5D0B10B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 25.07-без разъединит." sheetId="3" r:id="rId1"/>
  </sheets>
  <calcPr calcId="191029"/>
</workbook>
</file>

<file path=xl/calcChain.xml><?xml version="1.0" encoding="utf-8"?>
<calcChain xmlns="http://schemas.openxmlformats.org/spreadsheetml/2006/main">
  <c r="H519" i="3" l="1"/>
  <c r="H518" i="3" s="1"/>
  <c r="E518" i="3"/>
  <c r="H506" i="3"/>
  <c r="E506" i="3"/>
  <c r="E505" i="3" s="1"/>
  <c r="H492" i="3"/>
  <c r="E492" i="3"/>
  <c r="E478" i="3" s="1"/>
  <c r="H479" i="3"/>
  <c r="H478" i="3" s="1"/>
  <c r="E479" i="3"/>
  <c r="E465" i="3"/>
  <c r="H446" i="3"/>
  <c r="E446" i="3"/>
  <c r="H441" i="3"/>
  <c r="E441" i="3"/>
  <c r="H436" i="3"/>
  <c r="E436" i="3"/>
  <c r="H431" i="3"/>
  <c r="H430" i="3" s="1"/>
  <c r="E431" i="3"/>
  <c r="E430" i="3" s="1"/>
  <c r="H425" i="3"/>
  <c r="E425" i="3"/>
  <c r="H420" i="3"/>
  <c r="E420" i="3"/>
  <c r="H415" i="3"/>
  <c r="E415" i="3"/>
  <c r="H410" i="3"/>
  <c r="E410" i="3"/>
  <c r="H408" i="3"/>
  <c r="E408" i="3"/>
  <c r="H399" i="3"/>
  <c r="E399" i="3"/>
  <c r="H393" i="3"/>
  <c r="E393" i="3"/>
  <c r="H387" i="3"/>
  <c r="E387" i="3"/>
  <c r="H379" i="3"/>
  <c r="E379" i="3"/>
  <c r="H371" i="3"/>
  <c r="E371" i="3"/>
  <c r="H361" i="3"/>
  <c r="E361" i="3"/>
  <c r="H350" i="3"/>
  <c r="E350" i="3"/>
  <c r="H342" i="3"/>
  <c r="E342" i="3"/>
  <c r="H338" i="3"/>
  <c r="E338" i="3"/>
  <c r="H330" i="3"/>
  <c r="E330" i="3"/>
  <c r="H322" i="3"/>
  <c r="E322" i="3"/>
  <c r="H312" i="3"/>
  <c r="E312" i="3"/>
  <c r="H304" i="3"/>
  <c r="E304" i="3"/>
  <c r="H296" i="3"/>
  <c r="E296" i="3"/>
  <c r="H286" i="3"/>
  <c r="E286" i="3"/>
  <c r="H282" i="3"/>
  <c r="E282" i="3"/>
  <c r="H274" i="3"/>
  <c r="E274" i="3"/>
  <c r="H263" i="3"/>
  <c r="E263" i="3"/>
  <c r="E254" i="3" s="1"/>
  <c r="H260" i="3"/>
  <c r="E260" i="3"/>
  <c r="H255" i="3"/>
  <c r="E255" i="3"/>
  <c r="H251" i="3"/>
  <c r="E251" i="3"/>
  <c r="H249" i="3"/>
  <c r="E249" i="3"/>
  <c r="H245" i="3"/>
  <c r="E245" i="3"/>
  <c r="H233" i="3"/>
  <c r="E233" i="3"/>
  <c r="H231" i="3"/>
  <c r="E231" i="3"/>
  <c r="H228" i="3"/>
  <c r="E228" i="3"/>
  <c r="H225" i="3"/>
  <c r="E225" i="3"/>
  <c r="H222" i="3"/>
  <c r="E222" i="3"/>
  <c r="E221" i="3"/>
  <c r="H219" i="3"/>
  <c r="E219" i="3"/>
  <c r="H209" i="3"/>
  <c r="E209" i="3"/>
  <c r="H199" i="3"/>
  <c r="E199" i="3"/>
  <c r="H194" i="3"/>
  <c r="E194" i="3"/>
  <c r="E193" i="3" s="1"/>
  <c r="H188" i="3"/>
  <c r="H187" i="3" s="1"/>
  <c r="E188" i="3"/>
  <c r="E187" i="3"/>
  <c r="H182" i="3"/>
  <c r="H181" i="3" s="1"/>
  <c r="E182" i="3"/>
  <c r="E181" i="3" s="1"/>
  <c r="H173" i="3"/>
  <c r="E173" i="3"/>
  <c r="H168" i="3"/>
  <c r="E168" i="3"/>
  <c r="H162" i="3"/>
  <c r="H153" i="3" s="1"/>
  <c r="E153" i="3"/>
  <c r="H143" i="3"/>
  <c r="E143" i="3"/>
  <c r="H139" i="3"/>
  <c r="E139" i="3"/>
  <c r="H135" i="3"/>
  <c r="E135" i="3"/>
  <c r="H133" i="3"/>
  <c r="E133" i="3"/>
  <c r="H128" i="3"/>
  <c r="E128" i="3"/>
  <c r="H124" i="3"/>
  <c r="E124" i="3"/>
  <c r="H121" i="3"/>
  <c r="E121" i="3"/>
  <c r="H115" i="3"/>
  <c r="E115" i="3"/>
  <c r="H110" i="3"/>
  <c r="E110" i="3"/>
  <c r="H106" i="3"/>
  <c r="E106" i="3"/>
  <c r="H91" i="3"/>
  <c r="E91" i="3"/>
  <c r="H89" i="3"/>
  <c r="E89" i="3"/>
  <c r="H80" i="3"/>
  <c r="E80" i="3"/>
  <c r="H70" i="3"/>
  <c r="E70" i="3"/>
  <c r="H66" i="3"/>
  <c r="E66" i="3"/>
  <c r="H61" i="3"/>
  <c r="E61" i="3"/>
  <c r="H57" i="3"/>
  <c r="E57" i="3"/>
  <c r="H51" i="3"/>
  <c r="E51" i="3"/>
  <c r="H49" i="3"/>
  <c r="E49" i="3"/>
  <c r="H47" i="3"/>
  <c r="E47" i="3"/>
  <c r="H39" i="3"/>
  <c r="E39" i="3"/>
  <c r="H37" i="3"/>
  <c r="E37" i="3"/>
  <c r="H35" i="3"/>
  <c r="E35" i="3"/>
  <c r="H14" i="3"/>
  <c r="E14" i="3"/>
  <c r="E13" i="3" l="1"/>
  <c r="E162" i="3"/>
  <c r="H221" i="3"/>
  <c r="H254" i="3"/>
  <c r="H13" i="3"/>
  <c r="H193" i="3"/>
  <c r="H180" i="3" s="1"/>
  <c r="H46" i="3" s="1"/>
  <c r="H12" i="3" s="1"/>
  <c r="H505" i="3"/>
  <c r="E180" i="3"/>
  <c r="E46" i="3"/>
  <c r="E12" i="3" s="1"/>
</calcChain>
</file>

<file path=xl/sharedStrings.xml><?xml version="1.0" encoding="utf-8"?>
<sst xmlns="http://schemas.openxmlformats.org/spreadsheetml/2006/main" count="1804" uniqueCount="799">
  <si>
    <t>(наименование субъекта)</t>
  </si>
  <si>
    <t>услуги по передаче и распределению электроэнергии</t>
  </si>
  <si>
    <t>(вид деятельности)</t>
  </si>
  <si>
    <t>1</t>
  </si>
  <si>
    <t>Модернизация оборудования связи, в том числе:</t>
  </si>
  <si>
    <t>1.1</t>
  </si>
  <si>
    <t>усл</t>
  </si>
  <si>
    <t>1.2</t>
  </si>
  <si>
    <t>1.3</t>
  </si>
  <si>
    <t>1.4</t>
  </si>
  <si>
    <t>1.10</t>
  </si>
  <si>
    <t>1.14</t>
  </si>
  <si>
    <t>1.15</t>
  </si>
  <si>
    <t>1.16</t>
  </si>
  <si>
    <t>1.17</t>
  </si>
  <si>
    <t>1.18</t>
  </si>
  <si>
    <t>шт</t>
  </si>
  <si>
    <t>4</t>
  </si>
  <si>
    <t>6</t>
  </si>
  <si>
    <t>Автотранспорт, в том числе:</t>
  </si>
  <si>
    <t>6.1</t>
  </si>
  <si>
    <t>6.2</t>
  </si>
  <si>
    <t>6.3</t>
  </si>
  <si>
    <t>6.4</t>
  </si>
  <si>
    <t>6.5</t>
  </si>
  <si>
    <t>6.6</t>
  </si>
  <si>
    <t>6.7</t>
  </si>
  <si>
    <t>6.8</t>
  </si>
  <si>
    <t>7</t>
  </si>
  <si>
    <t>7.1</t>
  </si>
  <si>
    <t>8</t>
  </si>
  <si>
    <t>км</t>
  </si>
  <si>
    <t>2</t>
  </si>
  <si>
    <t>Частичная реконструкция ПС-220/110/35/6 кВ  "Каражальская»</t>
  </si>
  <si>
    <t>2.1</t>
  </si>
  <si>
    <t>2.2</t>
  </si>
  <si>
    <t>Трансформатор напряжения 220 кВ</t>
  </si>
  <si>
    <t>2.3</t>
  </si>
  <si>
    <t>кт</t>
  </si>
  <si>
    <t>шт.</t>
  </si>
  <si>
    <t>3</t>
  </si>
  <si>
    <t>Частичная реконструкция ПС-220/35/6 кВ "Жайрем"</t>
  </si>
  <si>
    <t>3.1</t>
  </si>
  <si>
    <t>3.2</t>
  </si>
  <si>
    <t>3.3</t>
  </si>
  <si>
    <t>3.4</t>
  </si>
  <si>
    <t>Частичная реконструкция ПС-220/35/10 кВ "Жана-Арка"</t>
  </si>
  <si>
    <t>4.1</t>
  </si>
  <si>
    <t>4.2</t>
  </si>
  <si>
    <t>4.3</t>
  </si>
  <si>
    <t>5</t>
  </si>
  <si>
    <t>5.1</t>
  </si>
  <si>
    <t>5.2</t>
  </si>
  <si>
    <t>5.3</t>
  </si>
  <si>
    <t>5.4</t>
  </si>
  <si>
    <t>Частичная реконструкция ПС- 110/10 кВ  "Д"</t>
  </si>
  <si>
    <t>8.1</t>
  </si>
  <si>
    <t>8.2</t>
  </si>
  <si>
    <t>9</t>
  </si>
  <si>
    <t>9.1</t>
  </si>
  <si>
    <t>9.2</t>
  </si>
  <si>
    <t>Терминал защиты ТН-10 кВ</t>
  </si>
  <si>
    <t>10</t>
  </si>
  <si>
    <t>10.1</t>
  </si>
  <si>
    <t>11</t>
  </si>
  <si>
    <t>11.1</t>
  </si>
  <si>
    <t>к-кт</t>
  </si>
  <si>
    <t>11.2</t>
  </si>
  <si>
    <t>12</t>
  </si>
  <si>
    <t>Частичная реконструкция ПС-110/35/10 кВ "№1"</t>
  </si>
  <si>
    <t>12.1</t>
  </si>
  <si>
    <t>12.2</t>
  </si>
  <si>
    <t>13</t>
  </si>
  <si>
    <t>13.1</t>
  </si>
  <si>
    <t>13.2</t>
  </si>
  <si>
    <t>Ящик зажимов ЯЗ-60 (с клеммниками)</t>
  </si>
  <si>
    <t>14</t>
  </si>
  <si>
    <t>14.1</t>
  </si>
  <si>
    <t>14.2</t>
  </si>
  <si>
    <t>14.3</t>
  </si>
  <si>
    <t>14.4</t>
  </si>
  <si>
    <t>15</t>
  </si>
  <si>
    <t>15.1</t>
  </si>
  <si>
    <t>Ограничитель перенапряжений 35кВ</t>
  </si>
  <si>
    <t>16</t>
  </si>
  <si>
    <t>16.1</t>
  </si>
  <si>
    <t>16.2</t>
  </si>
  <si>
    <t>17</t>
  </si>
  <si>
    <t>17.1</t>
  </si>
  <si>
    <t>18.1</t>
  </si>
  <si>
    <t>19</t>
  </si>
  <si>
    <t>19.1</t>
  </si>
  <si>
    <t>20</t>
  </si>
  <si>
    <t>20.1</t>
  </si>
  <si>
    <t>Частичная реконструкция ПС-110/10 кВ "№18"</t>
  </si>
  <si>
    <t>Трансформатор тока 35 кВ</t>
  </si>
  <si>
    <t>Ящик зажимов ЯЗ-60</t>
  </si>
  <si>
    <t>Оборудование:</t>
  </si>
  <si>
    <t>Терминал защиты В-10 кВ</t>
  </si>
  <si>
    <t>Блок питания комбинированный</t>
  </si>
  <si>
    <t>Вакуумный выключатель 10кВ</t>
  </si>
  <si>
    <t>Трансформатор напряжения 10кВ</t>
  </si>
  <si>
    <t>26.7</t>
  </si>
  <si>
    <t>26.8</t>
  </si>
  <si>
    <t>26.9</t>
  </si>
  <si>
    <t>26.10</t>
  </si>
  <si>
    <t>27</t>
  </si>
  <si>
    <t>27.1</t>
  </si>
  <si>
    <t>к-т</t>
  </si>
  <si>
    <t>27.2</t>
  </si>
  <si>
    <t>27.3</t>
  </si>
  <si>
    <t>27.4</t>
  </si>
  <si>
    <t>27.5</t>
  </si>
  <si>
    <t>27.6</t>
  </si>
  <si>
    <t>Материалы для замены опор на ВЛ-220/110/35 кВ, в том числе:</t>
  </si>
  <si>
    <t>Материалы для замены ж/б опор на ВЛ-220 кВ, г.Жезказган,  в том числе:</t>
  </si>
  <si>
    <t>ВЛ-220 кВ "Каражал-Барсенгир", в том числе:</t>
  </si>
  <si>
    <t>СК 26.1-2.3 стойка ж/б коническая с/стойкая с гидроизоляцией</t>
  </si>
  <si>
    <t>Металлоконструкции к опоре ПБ 220-1 без лестниц оцинк.</t>
  </si>
  <si>
    <t>АР-6 анкерный ригель ж/б</t>
  </si>
  <si>
    <t>Деталь крепления ригеля КР-6 оцинк.</t>
  </si>
  <si>
    <t>Материалы для замены ж/б опор на ВЛ-220 кВ, г.Балхаш,  в том числе:</t>
  </si>
  <si>
    <t>ВЛ-220кВ №2438 "Агадырь - Моинты", в том числе:</t>
  </si>
  <si>
    <t>Материалы для замены ж/б опор на ВЛ-110 кВ, г.Жезказган,  в том числе:</t>
  </si>
  <si>
    <t>ВЛ-110 кВ "Барсенгир-Каракоин 1"</t>
  </si>
  <si>
    <t>СК 26. 1-1.3 стойка ж/б коническая с/стойкая с гидроизоляцией</t>
  </si>
  <si>
    <t>Металлоконструкции к опоре ПБ 110.4 без лестниц оцинк.</t>
  </si>
  <si>
    <t>ВЛ-110 кВ "Центральная-Улытау", в том числе:</t>
  </si>
  <si>
    <t>СК 22. 1-2.3 стойка ж/б коническая с/стойкая с гидроизоляцией</t>
  </si>
  <si>
    <t>Металлоконструкции к опоре ПБ 110.11 без лестниц, оцинк.</t>
  </si>
  <si>
    <t>АР-5 анкерный ригель ж/б</t>
  </si>
  <si>
    <t>Деталь крепления ригеля КР-5 оцинк.</t>
  </si>
  <si>
    <t>Узел крепления КГП 12-1</t>
  </si>
  <si>
    <t>Узел крепления КГП 7-1</t>
  </si>
  <si>
    <t>Провод АС-95/16</t>
  </si>
  <si>
    <t>тн</t>
  </si>
  <si>
    <t>Соединитель СОАС-95</t>
  </si>
  <si>
    <t>ВЛ-110 кВ "Центральная-Актас", в том числе:</t>
  </si>
  <si>
    <t xml:space="preserve">Деталь крепления ригеля КР-5 оцинк. </t>
  </si>
  <si>
    <t>Материалы для замены ж/б опор на ВЛ-110 кВ, г.Балхаш,  в том числе:</t>
  </si>
  <si>
    <t>ВЛ-110кВ №104,105 "Балхашская - Саяк", в том числе:</t>
  </si>
  <si>
    <t>Металлоконструкции к опоре ПБ 110.11 без лестниц оцинк.</t>
  </si>
  <si>
    <t>Гаситель вибрации ГПГ 1.6-11-450А/16-20</t>
  </si>
  <si>
    <t>ВЛ-110кВ №124, в том числе:</t>
  </si>
  <si>
    <t>ВЛ-110кВ №120, в том числе:</t>
  </si>
  <si>
    <t>Материалы для замены ж/б опор на ВЛ-35 кВ, г.Жезказган,  в том числе:</t>
  </si>
  <si>
    <t>ВЛ-35 кВ "Улытау - Коргасын", в том числе:</t>
  </si>
  <si>
    <t>ВЛ-35 кВ "ГПП Никольская-Центральная", в том числе:</t>
  </si>
  <si>
    <t xml:space="preserve">Провод АС-70 </t>
  </si>
  <si>
    <t>Грозозащитный трос С-35</t>
  </si>
  <si>
    <t>ВЛ-35 кВ "Центральная-Байконур", в том числе:</t>
  </si>
  <si>
    <t>СВ 164-12 стойка ж/б вибрированная с/стойкая с гидроизоляцией</t>
  </si>
  <si>
    <t>Металлоконструкции к опоре ПБ 35-1В без лестниц, оцинк.</t>
  </si>
  <si>
    <t>АР-7 анкерный ригель ж/б</t>
  </si>
  <si>
    <t>Деталь крепления ригеля КР-7 оцинк.</t>
  </si>
  <si>
    <t>СВ 164-2 стойка ж/б вибрированная с/стойкая с гидроизоляцией</t>
  </si>
  <si>
    <t>Металлоконструкции к опоре УБ 35-1 в комплекте с оттяжками, клин-коушем, оцинк.</t>
  </si>
  <si>
    <t>Анкер цилиндрический АЦ-1</t>
  </si>
  <si>
    <t>U-образный болт АН-4</t>
  </si>
  <si>
    <t>Узел крепления КГП-7-2В</t>
  </si>
  <si>
    <t>ВЛ-35 кВ "Улытау-Сарлык", в том числе:</t>
  </si>
  <si>
    <t xml:space="preserve"> СВ 164-12 стойка ж/б вибрированная с/стойкая с гидроизоляцией</t>
  </si>
  <si>
    <t>ВЛ-35 кВ "Алгабас-Урожайная", в том числе:</t>
  </si>
  <si>
    <t>ВЛ-35 кВ "Талап-Аккенсе", в том числе:</t>
  </si>
  <si>
    <t>ВЛ-35 кВ "Сарыкенгир-Алгабас", в том числе:</t>
  </si>
  <si>
    <t>ВЛ-35 кВ "Урожайная-Терсакан", в том числе:</t>
  </si>
  <si>
    <t>ВЛ-35 кВ "Коргасын-Терсакан", в том числе:</t>
  </si>
  <si>
    <t>ВЛ-35 кВ "ЖТЭЦ-Талап", в том числе:</t>
  </si>
  <si>
    <t>ВЛ-35 кВ "Актас-Байконур", в том числе:</t>
  </si>
  <si>
    <t>ВЛ-35 кВ "Байконур-Сатпаево", в том числе:</t>
  </si>
  <si>
    <t>ВЛ-35 кВ "Жайрем-Женис", в том числе:</t>
  </si>
  <si>
    <t>Соединитель СОАС-70</t>
  </si>
  <si>
    <t>ВЛ-35 кВ "Жайрем-Кенжебай", в том числе:</t>
  </si>
  <si>
    <t>ВЛ-35 кВ "Жана Арка-Дружба", в том числе:</t>
  </si>
  <si>
    <t>Ушко однолапчатое У 1-7-16</t>
  </si>
  <si>
    <t>Зажим ПГН 2-6</t>
  </si>
  <si>
    <t>Гасители вибрации ГПГ-0,8-9,1-350А/10-13</t>
  </si>
  <si>
    <t>Изоляторы ПС-70</t>
  </si>
  <si>
    <t>ВЛ-35 кВ "Клыч-Актау", в том числе:</t>
  </si>
  <si>
    <t>ВЛ-35 кВ "Жайрем-Берлистык", в том числе:</t>
  </si>
  <si>
    <t>ВЛ-35 кВ "Жайрем-Тузкольский водозабор", в том числе:</t>
  </si>
  <si>
    <t>Цемент М-400</t>
  </si>
  <si>
    <t>ВЛ-6 кВ яч.№44 "3-й подъём" от ПС-220/35/6кВ "Жайрем", в том числе:</t>
  </si>
  <si>
    <t>СВ-105-3,5 стойка ж/б вибрированная с/стойкая с гидроизоляцией</t>
  </si>
  <si>
    <t>Траверса ТМ-1</t>
  </si>
  <si>
    <t>Изоляторы ШС-10</t>
  </si>
  <si>
    <t>Полиэтиленовые колпачки К-7</t>
  </si>
  <si>
    <t>ВЛ-6 кВ яч.№18 "3-й подъём" от ПС-220/35/6кВ "Жайрем", в том числе:</t>
  </si>
  <si>
    <t>ВЛ-6 кВ яч.№34 "Склад ВВ" от ПС-220/35/6кВ "Жайрем", в том числе:</t>
  </si>
  <si>
    <t>ВЛ-6 кВ яч.№5 "Совхоз" от ПС-35/6кВ "Клыч", в том числе:</t>
  </si>
  <si>
    <t>кг</t>
  </si>
  <si>
    <t>Материалы для замены ж/б опор на ВЛ-35 кВ, г.Балхаш,  в том числе:</t>
  </si>
  <si>
    <t>Полимеронуретановая спецэмаль для защиты металла износостойкая чёрная</t>
  </si>
  <si>
    <t>Узел крепления КГП-7-1</t>
  </si>
  <si>
    <t>Зажим серьга СР-7-16</t>
  </si>
  <si>
    <t>Поддерживающий зажим ПГН -2-6</t>
  </si>
  <si>
    <t>Разрядник РТФ-35-1/5-У-1</t>
  </si>
  <si>
    <t>Соединители троса САС-35-2</t>
  </si>
  <si>
    <t>Зажим НКК-1-1Б</t>
  </si>
  <si>
    <t>ВЛ-35 кВ №64, в том числе:</t>
  </si>
  <si>
    <t>Материалы для замены ж/б опор на ВЛ- 0,4 кВ, г.Жезказган:</t>
  </si>
  <si>
    <t>ВЛ-0,4 кВ пос.Кенгир, в том числе:</t>
  </si>
  <si>
    <t>СВ 105-3,5 стойка ж/б вибрированная с/стойкая с гидроизоляцией</t>
  </si>
  <si>
    <t>СИП 5 4х35</t>
  </si>
  <si>
    <t>м</t>
  </si>
  <si>
    <t>Зажим анкерный ЗА-2</t>
  </si>
  <si>
    <t>Зажим поддерживающий SO 270</t>
  </si>
  <si>
    <t>Зажим прокалывающий SLIP 12.1</t>
  </si>
  <si>
    <t>Сталь угловая 45х45х5 мм</t>
  </si>
  <si>
    <t xml:space="preserve">тн </t>
  </si>
  <si>
    <t>Сталь полосовая 40х4 мм</t>
  </si>
  <si>
    <t>Крюк КН-18</t>
  </si>
  <si>
    <t>Электрод d 3 мм Китай</t>
  </si>
  <si>
    <t>Краска черная НЦ</t>
  </si>
  <si>
    <t>Растворитель 647</t>
  </si>
  <si>
    <t>л</t>
  </si>
  <si>
    <t>Кронштейн У-1</t>
  </si>
  <si>
    <t>ВЛ-0,4 кВ пос.Талап, в том числе:</t>
  </si>
  <si>
    <t>Материалы для замены КЛ-10 кВ распред.сетей г.Приозёрск, в том числе:</t>
  </si>
  <si>
    <t>Кабель АСБЛ-3х120</t>
  </si>
  <si>
    <t xml:space="preserve">Муфта соединительная 10 СТП-3х70-120  </t>
  </si>
  <si>
    <t>Гильзы ГА-120мм</t>
  </si>
  <si>
    <t>Изолента ПВХ</t>
  </si>
  <si>
    <t>Труба  асбестовая ф100мм</t>
  </si>
  <si>
    <t>1.5</t>
  </si>
  <si>
    <t>1.6</t>
  </si>
  <si>
    <t>1.7</t>
  </si>
  <si>
    <t>1.8</t>
  </si>
  <si>
    <t>1.9</t>
  </si>
  <si>
    <t>5.5</t>
  </si>
  <si>
    <t>5.6</t>
  </si>
  <si>
    <t>5.7</t>
  </si>
  <si>
    <t>5.8</t>
  </si>
  <si>
    <t>Частичная реконструкция ПС-110/35/10 кВ "Городская", в том числе:</t>
  </si>
  <si>
    <t>Ремонт ВЛ подрядным способом:</t>
  </si>
  <si>
    <t>Частичная реконструкция ПС-220/110/10 кВ "Барсенгир":</t>
  </si>
  <si>
    <t>Разъединитель 220 кВ, трехполюсный с двумя  заземляющими ножами, с электроприводами.</t>
  </si>
  <si>
    <t>Панель перевода ТН-220кВ</t>
  </si>
  <si>
    <t>Панель перевода ТН-35кВ</t>
  </si>
  <si>
    <t>Частичная реконструкция ПС-110/35/6 кВ "Центральная"</t>
  </si>
  <si>
    <t>Трансформатор напряжения 110 кВ</t>
  </si>
  <si>
    <t>8.3</t>
  </si>
  <si>
    <t>8.4</t>
  </si>
  <si>
    <t>9.3</t>
  </si>
  <si>
    <t>Трансформатор напряжения 10 кВ</t>
  </si>
  <si>
    <t>Разъединитель 35 кВ, трехполюсный с одним  заземляющим ножом, с электроприводами.</t>
  </si>
  <si>
    <t>Разъединитель 35 кВ, трехполюсный с двумя  заземляющими ножами, с электроприводами.</t>
  </si>
  <si>
    <t>16.3</t>
  </si>
  <si>
    <t>Шкаф зажимов трансформатора напряжения 35 кВ</t>
  </si>
  <si>
    <t>17.2</t>
  </si>
  <si>
    <t>17.3</t>
  </si>
  <si>
    <t xml:space="preserve">Разъединитель 35 кВ, трёхполюсный с одним заземляющим ножом  с электроприводами </t>
  </si>
  <si>
    <t>18.2</t>
  </si>
  <si>
    <t>18.3</t>
  </si>
  <si>
    <t>18.4</t>
  </si>
  <si>
    <t>18.5</t>
  </si>
  <si>
    <t>18.6</t>
  </si>
  <si>
    <t>18.7</t>
  </si>
  <si>
    <t>18.8</t>
  </si>
  <si>
    <t>18.9</t>
  </si>
  <si>
    <t>Частичная реконструкция ПС-35/10 кВ "№15"</t>
  </si>
  <si>
    <t>19.2</t>
  </si>
  <si>
    <t>19.3</t>
  </si>
  <si>
    <t>19.4</t>
  </si>
  <si>
    <t>Предохранитель 10кВ ПКТ</t>
  </si>
  <si>
    <t>19.5</t>
  </si>
  <si>
    <t>Предохранитель 10кВ ПКН</t>
  </si>
  <si>
    <t>20.2</t>
  </si>
  <si>
    <t>20.3</t>
  </si>
  <si>
    <t>Зажим серьга СР 7-16</t>
  </si>
  <si>
    <t>ВЛ-110кВ №122 "Акчатау - Моинты" , в том числе:</t>
  </si>
  <si>
    <t>ВЛ-35 кВ "Алгабас-Каракенгир", в том числе:</t>
  </si>
  <si>
    <t>ВЛ-35 кВ "Улытау-Каракенгир", в том числе:</t>
  </si>
  <si>
    <t xml:space="preserve">Деталь крепления ригеля КР-7 оцинк. </t>
  </si>
  <si>
    <t>ВЛ-35 кВ "Рассвет-К.Маркса", в том числе:</t>
  </si>
  <si>
    <t>Провод АС-70</t>
  </si>
  <si>
    <t>Полотно по металлу</t>
  </si>
  <si>
    <t>Проект инвестиционной программы на 2023 г, в том числе:</t>
  </si>
  <si>
    <t xml:space="preserve">Модернизация оборудования связи СДТУ Жезказган </t>
  </si>
  <si>
    <t>Модернизация оборудования связи ПС 35/0,4 кВ скважина 701</t>
  </si>
  <si>
    <t>Модернизация оборудования связи ПС-35/0,4 кВ скважина 250</t>
  </si>
  <si>
    <t>Модернизация оборудования связи ПС-35/6 кВ Ктай</t>
  </si>
  <si>
    <t>Модернизация оборудования связи ПС-35/6 кВ Клыч</t>
  </si>
  <si>
    <t>Модернизация оборудования связи ПС 15-35 кВ ЮРЭС</t>
  </si>
  <si>
    <t xml:space="preserve">Модернизация оборудования связи ПС 20-35 </t>
  </si>
  <si>
    <t>1.12</t>
  </si>
  <si>
    <t xml:space="preserve">Модернизация оборудования связи ПС 25-35 </t>
  </si>
  <si>
    <t>1.13</t>
  </si>
  <si>
    <t xml:space="preserve">Модернизация оборудования связи ПС 220 кВ "Акчатау" </t>
  </si>
  <si>
    <t>Телемеханизация  ПС-110/35/10 кВ Улытау</t>
  </si>
  <si>
    <t xml:space="preserve">Телемеханизация ПС 4-110 </t>
  </si>
  <si>
    <t>1.19</t>
  </si>
  <si>
    <t xml:space="preserve">Телемеханизация ПС 1-110 </t>
  </si>
  <si>
    <t>1.20</t>
  </si>
  <si>
    <t xml:space="preserve">Телемеханизация ПС 6-110  </t>
  </si>
  <si>
    <t>1.21</t>
  </si>
  <si>
    <t xml:space="preserve">Телемеханизация ПС 10-110  </t>
  </si>
  <si>
    <t>Частичная реконструкция ПС-220/35/10 кВ  "Жана-Арка", в том числе:</t>
  </si>
  <si>
    <t>Замена подрядным способом силовых трансформаторов ТДТНГУ-20000 кВА 220/35/10кВ и ТДТН-25000 кВА 220/35/10кВ на ТДТН 2х40000кВА 220/35/10кВ</t>
  </si>
  <si>
    <t>Частичная реконструкция ПС-35/6 кВ "Ктай", в том числе:</t>
  </si>
  <si>
    <t>Замена подрядным способом силового трансформатора ТМ-3200кВА 35/6кВ на ТМ-4000 кВА 35/6кВ</t>
  </si>
  <si>
    <t>Водовоз на шасси Камаз-43118</t>
  </si>
  <si>
    <t>Камаз-43118 с КМУ</t>
  </si>
  <si>
    <t>А/кран «Галичанин» г/п -32 т на базе а/м -63501</t>
  </si>
  <si>
    <t>Топливозаправщик ГАЗон Next.</t>
  </si>
  <si>
    <t>Погрузчик вилочковый Komatsu FD70-10 7 тонн</t>
  </si>
  <si>
    <t>Снегоболотоход ТРЭКОЛ - 39041</t>
  </si>
  <si>
    <t>Итого по ремонту оборудования электрических сетей АО "Жез.РЭК" на 2023 год, в том числе:</t>
  </si>
  <si>
    <t xml:space="preserve">Замена подрядным способом существующего силового трансформатора ТДТН-2х25000 кВА 110/35/10 кВ, Т-2, на ТДТН-1х40000 кВА 110/35/10 кВ </t>
  </si>
  <si>
    <t>Вынос из зоны затопления участка ВЛ-35кВ Л-38 м/у опорами № 4-16, подрядным способом</t>
  </si>
  <si>
    <t xml:space="preserve">Разъединитель 220 кВ, трёхполюсный с двумя заземляющими ножами  с электроприводами </t>
  </si>
  <si>
    <t xml:space="preserve">Разъединитель 220 кВ, трёхполюсный с одним заземляющим ножом  с электроприводами </t>
  </si>
  <si>
    <t>Шкаф управления на 3 разъединителя 220 кВ</t>
  </si>
  <si>
    <t>Шкаф управления на 2 разъединителя 220 кВ</t>
  </si>
  <si>
    <t>Шкаф зажимов ТН-35 кВ</t>
  </si>
  <si>
    <t>Разъединитель 220 кВ, трехполюсный с одним  заземляющим ножом, с электроприводами.</t>
  </si>
  <si>
    <t>Трансформатор тока 220 кВ 300/5</t>
  </si>
  <si>
    <t xml:space="preserve">Шкаф центральной сигнализации             </t>
  </si>
  <si>
    <t xml:space="preserve"> Частичная реконструкция ПС 110/35/6кВ "Актас"</t>
  </si>
  <si>
    <t xml:space="preserve">Разъединитель 35 кВ, трёхполюсный с двумя заземляющими ножами  с электроприводами </t>
  </si>
  <si>
    <t xml:space="preserve">Вакуумный выключатель35кВ </t>
  </si>
  <si>
    <t xml:space="preserve">Блок под вакуумный выключатель 35 кВ </t>
  </si>
  <si>
    <t xml:space="preserve">Блок под трансформаторы тока 35кВ </t>
  </si>
  <si>
    <t>Блок заземляющего разъединителя типа 2(ЗР2)</t>
  </si>
  <si>
    <t>Блок заземляющего разъединителя типа 1(ЗР1)</t>
  </si>
  <si>
    <t>5.9</t>
  </si>
  <si>
    <t>Блок опорных изоляторов (ОИ) 35 кВ</t>
  </si>
  <si>
    <t>Вакуумный выключатель35кВ</t>
  </si>
  <si>
    <t xml:space="preserve">Блок под вакуумный выключатель 35 кВ Реклоузер </t>
  </si>
  <si>
    <t>Блок под трансформаторы тока 35кВ</t>
  </si>
  <si>
    <t>Частичная реконструкция ПС-220кВ "Строительная"</t>
  </si>
  <si>
    <t>Трансформатор напряжения 35кВ</t>
  </si>
  <si>
    <t>Трансформатор напряжения 6кВ</t>
  </si>
  <si>
    <t>Вакуумный выключатель 10 кВ</t>
  </si>
  <si>
    <t>8.5</t>
  </si>
  <si>
    <t>Разъединитель 35 кВ трёхполюсный с одним заземляющим ножом, с электроприводами</t>
  </si>
  <si>
    <t>8.6</t>
  </si>
  <si>
    <t>Разъединитель 35кВ трёхполюсный с двумя заземляющими ножами, с электроприводами</t>
  </si>
  <si>
    <t>8.7</t>
  </si>
  <si>
    <t>8.8</t>
  </si>
  <si>
    <t>Шкаф учёта электроэнергии</t>
  </si>
  <si>
    <t>8.9</t>
  </si>
  <si>
    <t>8.10</t>
  </si>
  <si>
    <t>8.11</t>
  </si>
  <si>
    <t>Терминалы защит В-10 кВ</t>
  </si>
  <si>
    <t>8.12</t>
  </si>
  <si>
    <t>Терминалы защит ТН-10 кВ</t>
  </si>
  <si>
    <t>8.13</t>
  </si>
  <si>
    <t xml:space="preserve">Трансформаторы тока 10 кВ </t>
  </si>
  <si>
    <t>8.14</t>
  </si>
  <si>
    <t>Трансформатор 10/0,4кВ, 400 кВА</t>
  </si>
  <si>
    <t xml:space="preserve">Разъединитель 35 кВ однополюсный с  1 заземляющим ножом, с электроприводом  </t>
  </si>
  <si>
    <t>Частичная реконструкция ПС-110/35/10 кВ "№5"</t>
  </si>
  <si>
    <t>Ограничитель перенапряжения 110 кВ</t>
  </si>
  <si>
    <t>10.2</t>
  </si>
  <si>
    <t>Ограничитель перенапряжений 35 кВ</t>
  </si>
  <si>
    <t>10.3</t>
  </si>
  <si>
    <t>Ограничитель перенапряжений 10 кВ</t>
  </si>
  <si>
    <t>10.4</t>
  </si>
  <si>
    <t>Частичная реконструкция ПС-110/10 кВ "№6"</t>
  </si>
  <si>
    <t>Трансформатор тока 10 кВ</t>
  </si>
  <si>
    <t>Щит управления ПС</t>
  </si>
  <si>
    <t>11.3</t>
  </si>
  <si>
    <t>Шкаф упр.Т-2, ВВ-110 кВ,ВВ-10кВ, СВ-110, ВЛ-110-1шт.с мнемосхемой</t>
  </si>
  <si>
    <t>11.4</t>
  </si>
  <si>
    <t xml:space="preserve">Шкаф упр. Т-1, ВВ-110 кВ,ВВ-10,СВ-10,ВЛ-110кВ-1 шт.  с мнемосхемой       </t>
  </si>
  <si>
    <t>Частичная реконструкция ПС-35/10 кВ "№9"</t>
  </si>
  <si>
    <t>Вакуумный выключатель нагрузки 10кВ</t>
  </si>
  <si>
    <t>12.3</t>
  </si>
  <si>
    <t>Предохранитель 35кВ ПКТ</t>
  </si>
  <si>
    <t>Трансформатор тока 110кВ</t>
  </si>
  <si>
    <t>Частичная реконструкция ПС-35/10 кВ "№2"</t>
  </si>
  <si>
    <t>Трансформатор  35/0,4 кВ, 100 кВА</t>
  </si>
  <si>
    <t>Трансформатор  10/0,4 кВ, 40 кВА</t>
  </si>
  <si>
    <t>Частичная реконструкция ПС-35/10 кВ "25"</t>
  </si>
  <si>
    <t>КРУН-10 на 6 ячеек</t>
  </si>
  <si>
    <t>Частичная реконструкция ПС-35/10 кВ "51"</t>
  </si>
  <si>
    <t>Разъединитель 35 кВ трёхполюсный с двумя заземляющими ножами, с электроприводами</t>
  </si>
  <si>
    <t xml:space="preserve">ЦРП-3 г.Приозерск, в том числе: </t>
  </si>
  <si>
    <t xml:space="preserve">Трансформатор 10/0,4кВ, 630кВА </t>
  </si>
  <si>
    <t>Трансформатор тока  10 кВ</t>
  </si>
  <si>
    <t xml:space="preserve">ЦРП-2 г.Приозерск, в том числе: </t>
  </si>
  <si>
    <t xml:space="preserve">Трансформатор 10/0,4 кВ, 400 кВА </t>
  </si>
  <si>
    <t>19.6</t>
  </si>
  <si>
    <t>19.7</t>
  </si>
  <si>
    <t>Комплектные трансформаторные подстанции, в том числе:</t>
  </si>
  <si>
    <t>КТПуМБ-100кВА 10/0,4 кВ, г.Приозёрск, ТП № 1</t>
  </si>
  <si>
    <t>КТПуМБ-400кВА 10/0,4 кВ, г.Приозёрск, ТП № 1 А</t>
  </si>
  <si>
    <t>КТПуМБ-400кВА 10/0,4 кВ, г.Приозёрск, КТП № 1</t>
  </si>
  <si>
    <t>20.4</t>
  </si>
  <si>
    <t>КТПГН-250кВА 10/0,4 кВ, п.Гульшад КТП №1</t>
  </si>
  <si>
    <t>20.5</t>
  </si>
  <si>
    <t>КТПГН-250кВА 10/0,4 кВ, п.Алгазы КТП №1</t>
  </si>
  <si>
    <t>20.6</t>
  </si>
  <si>
    <t>Замена оборудования ТП-2, п.Торангалык, в том числе:</t>
  </si>
  <si>
    <t>20.6.1</t>
  </si>
  <si>
    <t xml:space="preserve">Трансформатор 10/0,4кВ, 400 кВА </t>
  </si>
  <si>
    <t>КТПн-400кВА 10/0,4кВ,  № 13 Гараж от ПС 110/10 кВ Д</t>
  </si>
  <si>
    <t xml:space="preserve">КТПн-100кВА 10/0,4кВ, ТП №3 Школа от ПС 35/10 кВ Талап </t>
  </si>
  <si>
    <t>ТП-10/0,4кВ № 4 "Дет.сад", п.Талап, в том числе:</t>
  </si>
  <si>
    <t>26.10.1</t>
  </si>
  <si>
    <t xml:space="preserve">Трансформатор 10/0,4кВ, 250 кВА </t>
  </si>
  <si>
    <t>26.10.2</t>
  </si>
  <si>
    <t>26.10.3</t>
  </si>
  <si>
    <t>26.10.4</t>
  </si>
  <si>
    <t>Ячейка КСО-366 вводная с выключателем нагрузки типа ВНР - 10/630-10 з УЗ (Камера КСО)</t>
  </si>
  <si>
    <t>26.10.5</t>
  </si>
  <si>
    <t>Ячейка КСО-366  линейная  с выключателем нагрузки типа ВНРп - 10/630-10 ЗП с предохранителями 10 кВ. (КамераКСО)</t>
  </si>
  <si>
    <t>27.1.1</t>
  </si>
  <si>
    <t>27.1.1.1</t>
  </si>
  <si>
    <t>27.1.1.2</t>
  </si>
  <si>
    <t>27.1.1.3</t>
  </si>
  <si>
    <t>27.1.1.4</t>
  </si>
  <si>
    <t>27.2.1.</t>
  </si>
  <si>
    <t>27.2.1.1</t>
  </si>
  <si>
    <t>27.2.1.2</t>
  </si>
  <si>
    <t>27.2.1.3</t>
  </si>
  <si>
    <t>27.2.1.4</t>
  </si>
  <si>
    <t>27.3.1</t>
  </si>
  <si>
    <t>27.3.1.1</t>
  </si>
  <si>
    <t>27.3.1.2</t>
  </si>
  <si>
    <t>27.3.1.3</t>
  </si>
  <si>
    <t>27.3.1.4</t>
  </si>
  <si>
    <t>27.3.2</t>
  </si>
  <si>
    <t>27.3.2.1</t>
  </si>
  <si>
    <t>27.3.2.2</t>
  </si>
  <si>
    <t>27.3.2.3</t>
  </si>
  <si>
    <t>27.3.2.4</t>
  </si>
  <si>
    <t>27.3.2.5</t>
  </si>
  <si>
    <t>27.3.2.6</t>
  </si>
  <si>
    <t>27.3.2.7</t>
  </si>
  <si>
    <t>27.3.2.8</t>
  </si>
  <si>
    <t>27.3.2.9</t>
  </si>
  <si>
    <t>27.3.3</t>
  </si>
  <si>
    <t>27.3.3.1</t>
  </si>
  <si>
    <t>27.3.3.2</t>
  </si>
  <si>
    <t>27.3.3.3</t>
  </si>
  <si>
    <t>27.3.3.4</t>
  </si>
  <si>
    <t>27.3.3.5</t>
  </si>
  <si>
    <t>27.3.3.6</t>
  </si>
  <si>
    <t>27.3.3.7</t>
  </si>
  <si>
    <t>27.3.3.8</t>
  </si>
  <si>
    <t>27.3.3.9</t>
  </si>
  <si>
    <t>27.3.4</t>
  </si>
  <si>
    <t>ВЛ-110 кВ ГПП "Никольская-Центральная", 15 "С" в том числе:</t>
  </si>
  <si>
    <t>27.3.4.1</t>
  </si>
  <si>
    <t>27.4.1.</t>
  </si>
  <si>
    <t>ВЛ-110кВ №103, в том числе:</t>
  </si>
  <si>
    <t>27.4.1.1</t>
  </si>
  <si>
    <t>27.4.1.2</t>
  </si>
  <si>
    <t>27.4.2</t>
  </si>
  <si>
    <t>27.4.2.1</t>
  </si>
  <si>
    <t>27.4.2.2</t>
  </si>
  <si>
    <t>27.4.3</t>
  </si>
  <si>
    <t>ВЛ-110кВ отп. на "Орта-Дересин" от ВЛ-110 кВ №105, в том числе:</t>
  </si>
  <si>
    <t>27.4.3.1</t>
  </si>
  <si>
    <t>27.4.3.2</t>
  </si>
  <si>
    <t>27.4.4.</t>
  </si>
  <si>
    <t>27.4.4.1</t>
  </si>
  <si>
    <t>27.4.5.</t>
  </si>
  <si>
    <t>ВЛ-110кВ №121, в том числе:</t>
  </si>
  <si>
    <t>27.4.5.1</t>
  </si>
  <si>
    <t>27.4.5.2</t>
  </si>
  <si>
    <t>27.4.5.3</t>
  </si>
  <si>
    <t>27.4.5.4</t>
  </si>
  <si>
    <t>27.4.5.5</t>
  </si>
  <si>
    <t>Ушко однолапчатое У-1-7-16</t>
  </si>
  <si>
    <t>27.4.5.6</t>
  </si>
  <si>
    <t>27.4.5.7</t>
  </si>
  <si>
    <t>Соединитель СОАС-150</t>
  </si>
  <si>
    <t>27.4.5.8</t>
  </si>
  <si>
    <t>Грозозащитный трос С-50</t>
  </si>
  <si>
    <t>27.4.5.9</t>
  </si>
  <si>
    <t>Соединители троса САС-50-2</t>
  </si>
  <si>
    <t>27.4.5.10</t>
  </si>
  <si>
    <t>27.4.5.11</t>
  </si>
  <si>
    <t>Провод АС-150</t>
  </si>
  <si>
    <t>27.4.6.</t>
  </si>
  <si>
    <t>2.4.6.1</t>
  </si>
  <si>
    <t>2.4.6.2</t>
  </si>
  <si>
    <t>2.4.6.3</t>
  </si>
  <si>
    <t>27.4.7</t>
  </si>
  <si>
    <t>27.4.7.1</t>
  </si>
  <si>
    <t>27.4.8</t>
  </si>
  <si>
    <t>ВЛ-110кВ №126, в том числе:</t>
  </si>
  <si>
    <t>27.4.8.1</t>
  </si>
  <si>
    <t>27.4.8.2</t>
  </si>
  <si>
    <t>27.5.1</t>
  </si>
  <si>
    <t>27.5.1.1</t>
  </si>
  <si>
    <t>27.5.1.2</t>
  </si>
  <si>
    <t>27.5.1.3</t>
  </si>
  <si>
    <t>27.5.1.4</t>
  </si>
  <si>
    <t>27.5.2</t>
  </si>
  <si>
    <t>27.5.2.1</t>
  </si>
  <si>
    <t>27.5.2.2</t>
  </si>
  <si>
    <t>27.5.3</t>
  </si>
  <si>
    <t>27.5.3.1</t>
  </si>
  <si>
    <t>27.5.3.2</t>
  </si>
  <si>
    <t>27.5.3.3</t>
  </si>
  <si>
    <t>27.5.3.4</t>
  </si>
  <si>
    <t>27.5.3.5</t>
  </si>
  <si>
    <t>27.5.3.6</t>
  </si>
  <si>
    <t>27.5.3.7</t>
  </si>
  <si>
    <t>27.5.3.8</t>
  </si>
  <si>
    <t>27.5.3.9</t>
  </si>
  <si>
    <t>27.5.3.10</t>
  </si>
  <si>
    <t>27.5.4</t>
  </si>
  <si>
    <t>27.5.4.1</t>
  </si>
  <si>
    <t>27.5.4.2</t>
  </si>
  <si>
    <t>27.5.4.3</t>
  </si>
  <si>
    <t>27.5.4.4</t>
  </si>
  <si>
    <t>27.5.4.5</t>
  </si>
  <si>
    <t>27.5.4.6</t>
  </si>
  <si>
    <t>27.5.4.7</t>
  </si>
  <si>
    <t>27.5.5</t>
  </si>
  <si>
    <t>27.5.5.1</t>
  </si>
  <si>
    <t>27.5.5.2</t>
  </si>
  <si>
    <t>27.5.5.3</t>
  </si>
  <si>
    <t>27.5.6</t>
  </si>
  <si>
    <t>27.5.6.1</t>
  </si>
  <si>
    <t>27.5.6.2</t>
  </si>
  <si>
    <t>27.5.6.3</t>
  </si>
  <si>
    <t>27.5.6.4</t>
  </si>
  <si>
    <t>27.5.6.5</t>
  </si>
  <si>
    <t>27.5.6.6</t>
  </si>
  <si>
    <t>27.5.6.7</t>
  </si>
  <si>
    <t>27.5.6.8</t>
  </si>
  <si>
    <t>27.5.6.9</t>
  </si>
  <si>
    <t>27.5.7</t>
  </si>
  <si>
    <t>27.5.7.1</t>
  </si>
  <si>
    <t>27.5.7.2</t>
  </si>
  <si>
    <t>27.5.7.3</t>
  </si>
  <si>
    <t>27.5.7.4</t>
  </si>
  <si>
    <t>27.5.7.5</t>
  </si>
  <si>
    <t>27.5.7.6</t>
  </si>
  <si>
    <t>27.5.7.7</t>
  </si>
  <si>
    <t>27.5.8</t>
  </si>
  <si>
    <t>27.5.8.1</t>
  </si>
  <si>
    <t>27.5.8.2</t>
  </si>
  <si>
    <t>27.5.8.3</t>
  </si>
  <si>
    <t>27.5.8.4</t>
  </si>
  <si>
    <t>27.5.8.5</t>
  </si>
  <si>
    <t>27.5.8.6</t>
  </si>
  <si>
    <t>27.5.8.7</t>
  </si>
  <si>
    <t>27.5.9</t>
  </si>
  <si>
    <t>27.5.9.1</t>
  </si>
  <si>
    <t>27.5.9.2</t>
  </si>
  <si>
    <t>27.5.9.3</t>
  </si>
  <si>
    <t>27.5.9.4</t>
  </si>
  <si>
    <t>27.5.9.5</t>
  </si>
  <si>
    <t>27.5.9.6</t>
  </si>
  <si>
    <t>27.5.9.7</t>
  </si>
  <si>
    <t>27.5.9.8</t>
  </si>
  <si>
    <t>27.5.9.9</t>
  </si>
  <si>
    <t>27.5.10</t>
  </si>
  <si>
    <t>27.5.10.1</t>
  </si>
  <si>
    <t>27.5.10.2</t>
  </si>
  <si>
    <t>27.5.10.3</t>
  </si>
  <si>
    <t>27.5.10.4</t>
  </si>
  <si>
    <t>27.5.10.5</t>
  </si>
  <si>
    <t>27.5.10.6</t>
  </si>
  <si>
    <t>27.5.10.7</t>
  </si>
  <si>
    <t>27.5.11</t>
  </si>
  <si>
    <t>27.5.11.1</t>
  </si>
  <si>
    <t>27.5.11.2</t>
  </si>
  <si>
    <t>27.5.11.3</t>
  </si>
  <si>
    <t>27.5.11.4</t>
  </si>
  <si>
    <t>27.5.11.5</t>
  </si>
  <si>
    <t>27.5.11.6</t>
  </si>
  <si>
    <t>27.5.11.7</t>
  </si>
  <si>
    <t>27.5.12</t>
  </si>
  <si>
    <t>27.5.12.1</t>
  </si>
  <si>
    <t>27.5.12.2</t>
  </si>
  <si>
    <t>27.5.12.3</t>
  </si>
  <si>
    <t>27.5.13</t>
  </si>
  <si>
    <t>27.5.13.1</t>
  </si>
  <si>
    <t>27.5.13.2</t>
  </si>
  <si>
    <t>27.5.13.3</t>
  </si>
  <si>
    <t>27.5.13.4</t>
  </si>
  <si>
    <t>27.5.13.5</t>
  </si>
  <si>
    <t>27.5.13.6</t>
  </si>
  <si>
    <t>27.5.13.7</t>
  </si>
  <si>
    <t>27.5.14</t>
  </si>
  <si>
    <t>27.5.14.1</t>
  </si>
  <si>
    <t>27.5.14.2</t>
  </si>
  <si>
    <t>27.5.14.3</t>
  </si>
  <si>
    <t>27.5.14.4</t>
  </si>
  <si>
    <t>27.5.14.5</t>
  </si>
  <si>
    <t>27.5.14.6</t>
  </si>
  <si>
    <t>27.5.14.7</t>
  </si>
  <si>
    <t>27.5.14.8</t>
  </si>
  <si>
    <t>27.5.14.9</t>
  </si>
  <si>
    <t>27.5.14.10</t>
  </si>
  <si>
    <t>27.5.15</t>
  </si>
  <si>
    <t>27.5.15.1</t>
  </si>
  <si>
    <t>27.5.15.2</t>
  </si>
  <si>
    <t>27.5.15.3</t>
  </si>
  <si>
    <t>27.5.15.4</t>
  </si>
  <si>
    <t>27.5.15.5</t>
  </si>
  <si>
    <t>27.5.15.6</t>
  </si>
  <si>
    <t>27.5.15.7</t>
  </si>
  <si>
    <t>27.5.15.8</t>
  </si>
  <si>
    <t>27.5.15.9</t>
  </si>
  <si>
    <t>27.5.16</t>
  </si>
  <si>
    <t>27.5.16.1</t>
  </si>
  <si>
    <t>27.5.16.2</t>
  </si>
  <si>
    <t>27.5.16.3</t>
  </si>
  <si>
    <t>27.5.16.4</t>
  </si>
  <si>
    <t>27.5.16.5</t>
  </si>
  <si>
    <t>27.5.16.6</t>
  </si>
  <si>
    <t xml:space="preserve">Соединитель СОАС-70 </t>
  </si>
  <si>
    <t>27.5.16.7</t>
  </si>
  <si>
    <t>27.5.17</t>
  </si>
  <si>
    <t>27.5.17.1</t>
  </si>
  <si>
    <t>27.5.17.2</t>
  </si>
  <si>
    <t>27.5.17.3</t>
  </si>
  <si>
    <t>27.5.17.4</t>
  </si>
  <si>
    <t>27.5.17.5</t>
  </si>
  <si>
    <t>27.5.17.6</t>
  </si>
  <si>
    <t>27.5.17.7</t>
  </si>
  <si>
    <t>27.5.18</t>
  </si>
  <si>
    <t>27.5.18.1</t>
  </si>
  <si>
    <t>27.5.18.2</t>
  </si>
  <si>
    <t>27.5.18.3</t>
  </si>
  <si>
    <t>27.5.18.4</t>
  </si>
  <si>
    <t>27.5.18.5</t>
  </si>
  <si>
    <t>27.5.19</t>
  </si>
  <si>
    <t>27.5.19.1</t>
  </si>
  <si>
    <t>27.5.19.2</t>
  </si>
  <si>
    <t>27.5.19.3</t>
  </si>
  <si>
    <t>27.5.19.4</t>
  </si>
  <si>
    <t>27.5.19.5</t>
  </si>
  <si>
    <t>27.5.20</t>
  </si>
  <si>
    <t>27.5.20.1</t>
  </si>
  <si>
    <t>27.5.20.2</t>
  </si>
  <si>
    <t>27.5.20.3</t>
  </si>
  <si>
    <t>27.5.20.4</t>
  </si>
  <si>
    <t>27.5.20.5</t>
  </si>
  <si>
    <t>27.5.20.6</t>
  </si>
  <si>
    <t>27.5.20.7</t>
  </si>
  <si>
    <t>27.5.20.8</t>
  </si>
  <si>
    <t>27.5.21</t>
  </si>
  <si>
    <t>27.5.21.1</t>
  </si>
  <si>
    <t>27.5.21.2</t>
  </si>
  <si>
    <t>27.5.21.3</t>
  </si>
  <si>
    <t>27.5.21.4</t>
  </si>
  <si>
    <t>27.5.21.5</t>
  </si>
  <si>
    <t>27.5.21.6</t>
  </si>
  <si>
    <t>27.5.22</t>
  </si>
  <si>
    <t>27.5.22.1</t>
  </si>
  <si>
    <t>27.5.22.2</t>
  </si>
  <si>
    <t>27.5.22.3</t>
  </si>
  <si>
    <t>27.5.22.4</t>
  </si>
  <si>
    <t>27.5.23</t>
  </si>
  <si>
    <t>27.5.23.1</t>
  </si>
  <si>
    <t>27.5.23.2</t>
  </si>
  <si>
    <t>27.5.23.3</t>
  </si>
  <si>
    <t>27.5.23.4</t>
  </si>
  <si>
    <t>27.5.24</t>
  </si>
  <si>
    <t>27.5.24.1</t>
  </si>
  <si>
    <t>27.5.24.2</t>
  </si>
  <si>
    <t>27.5.24.3</t>
  </si>
  <si>
    <t>27.5.24.4</t>
  </si>
  <si>
    <t>27.6.1.</t>
  </si>
  <si>
    <t>ВЛ-35 кВ №59, в том числе:</t>
  </si>
  <si>
    <t>27.6.1.1</t>
  </si>
  <si>
    <t>27.6.1.2</t>
  </si>
  <si>
    <t>27.6.1.3</t>
  </si>
  <si>
    <t>27.6.1.4</t>
  </si>
  <si>
    <t>27.6.2</t>
  </si>
  <si>
    <t>27.6.2.1</t>
  </si>
  <si>
    <t>27.6.2.2</t>
  </si>
  <si>
    <t>27.6.2.3</t>
  </si>
  <si>
    <t>27.6.2.4</t>
  </si>
  <si>
    <t>27.6.3</t>
  </si>
  <si>
    <t>ВЛ-35 кВ №65, в том числе:</t>
  </si>
  <si>
    <t>27.6.3.1</t>
  </si>
  <si>
    <t>27.6.3.2</t>
  </si>
  <si>
    <t>27.6.3.3</t>
  </si>
  <si>
    <t>27.6.3.4</t>
  </si>
  <si>
    <t>27.6.4</t>
  </si>
  <si>
    <t>ВЛ-35 кВ №38, в том числе:</t>
  </si>
  <si>
    <t>27.6.4.1</t>
  </si>
  <si>
    <t>27.6.4.2</t>
  </si>
  <si>
    <t>27.6.4.3</t>
  </si>
  <si>
    <t>27.6.4.4</t>
  </si>
  <si>
    <t>27.6.4.5</t>
  </si>
  <si>
    <t>27.6.4.6</t>
  </si>
  <si>
    <t>27.6.4.7</t>
  </si>
  <si>
    <t>27.6.4.8</t>
  </si>
  <si>
    <t>27.6.4.9</t>
  </si>
  <si>
    <t>27.6.4.10</t>
  </si>
  <si>
    <t>27.6.4.11</t>
  </si>
  <si>
    <t>27.6.4.12</t>
  </si>
  <si>
    <t>Плашечный зажим ПА-2-2</t>
  </si>
  <si>
    <t>27.6.4.13</t>
  </si>
  <si>
    <t>27.6.4.14</t>
  </si>
  <si>
    <t>27.6.4.15</t>
  </si>
  <si>
    <t>27.6.4.16</t>
  </si>
  <si>
    <t xml:space="preserve">Зажим НКК-1-1Б </t>
  </si>
  <si>
    <t>27.6.4.17</t>
  </si>
  <si>
    <t>27.6.4.18</t>
  </si>
  <si>
    <t>27.6.5</t>
  </si>
  <si>
    <t>ВЛ-35 кВ отпайка ПС Мын Арал, в том числе:</t>
  </si>
  <si>
    <t>27.6.5.1</t>
  </si>
  <si>
    <t>27.6.5.2</t>
  </si>
  <si>
    <t>27.6.5.3</t>
  </si>
  <si>
    <t>27.6.5.4</t>
  </si>
  <si>
    <t>27.6.5.5</t>
  </si>
  <si>
    <t>27.6.5.6</t>
  </si>
  <si>
    <t>27.6.5.7</t>
  </si>
  <si>
    <t>27.6.5.8</t>
  </si>
  <si>
    <t>27.6.5.9</t>
  </si>
  <si>
    <t>27.6.5.10</t>
  </si>
  <si>
    <t>27.6.5.11</t>
  </si>
  <si>
    <t>27.6.5.12</t>
  </si>
  <si>
    <t>27.7</t>
  </si>
  <si>
    <t>27.7.1</t>
  </si>
  <si>
    <t>27.7.1.1</t>
  </si>
  <si>
    <t>27.7.1.2</t>
  </si>
  <si>
    <t>27.7.1.3</t>
  </si>
  <si>
    <t>27.7.1.4</t>
  </si>
  <si>
    <t>27.7.1.5</t>
  </si>
  <si>
    <t>27.7.1.6</t>
  </si>
  <si>
    <t>27.7.1.7</t>
  </si>
  <si>
    <t>27.7.1.8</t>
  </si>
  <si>
    <t>27.7.1.9</t>
  </si>
  <si>
    <t>27.7.1.10</t>
  </si>
  <si>
    <t>27.7.1.11</t>
  </si>
  <si>
    <t>27.7.1.12</t>
  </si>
  <si>
    <t>27.7.2</t>
  </si>
  <si>
    <t>27.7.2.1</t>
  </si>
  <si>
    <t>27.7.2.2</t>
  </si>
  <si>
    <t>27.7.2.3</t>
  </si>
  <si>
    <t>27.7.2.4</t>
  </si>
  <si>
    <t>27.7.2.5</t>
  </si>
  <si>
    <t>27.7.2.6</t>
  </si>
  <si>
    <t>27.7.2.7</t>
  </si>
  <si>
    <t>27.7.2.8</t>
  </si>
  <si>
    <t>27.7.2.9</t>
  </si>
  <si>
    <t>27.7.2.10</t>
  </si>
  <si>
    <t>27.7.2.11</t>
  </si>
  <si>
    <t>27.7.2.12</t>
  </si>
  <si>
    <t>27.8</t>
  </si>
  <si>
    <t>Материалы для замены ж/б опор на ВЛ-10кВ, г.Балхаш,  в том числе:</t>
  </si>
  <si>
    <t>27.8.1.</t>
  </si>
  <si>
    <t>ВЛ-10 кВ ф.№15 г.Приозёрск, в том числе:</t>
  </si>
  <si>
    <t>27.8.1.1</t>
  </si>
  <si>
    <t>27.8.1.2</t>
  </si>
  <si>
    <t>27.8.1.3</t>
  </si>
  <si>
    <t>Крюк КН-22</t>
  </si>
  <si>
    <t>27.8.1.4</t>
  </si>
  <si>
    <t>Полиэтиленовый колпачок К-7</t>
  </si>
  <si>
    <t>27.8.1.5</t>
  </si>
  <si>
    <t>27.8.1.6</t>
  </si>
  <si>
    <t>27.8.1.7</t>
  </si>
  <si>
    <t>Соединитель СОАС-35</t>
  </si>
  <si>
    <t>27.8.1.8</t>
  </si>
  <si>
    <t>27.8.1.9</t>
  </si>
  <si>
    <t>Провод АС-35</t>
  </si>
  <si>
    <t>27.8.1.10</t>
  </si>
  <si>
    <t>Лента ЛЭ-8-1 х/б</t>
  </si>
  <si>
    <t>27.8.1.11</t>
  </si>
  <si>
    <t>27.9</t>
  </si>
  <si>
    <t>27.9.1</t>
  </si>
  <si>
    <t>Замена участка КЛ-10кВ Ф-3</t>
  </si>
  <si>
    <t>27.9.1.1</t>
  </si>
  <si>
    <t>27.9.1.2</t>
  </si>
  <si>
    <t>27.9.1.3</t>
  </si>
  <si>
    <t>27.9.1.4</t>
  </si>
  <si>
    <t>27.9.1.5</t>
  </si>
  <si>
    <t>27.9.1.6</t>
  </si>
  <si>
    <t>Всего по модернизации и замене оборудования на  2023 год, в том числе:</t>
  </si>
  <si>
    <t>№ п.п.</t>
  </si>
  <si>
    <t>Наименование работ</t>
  </si>
  <si>
    <t>Единицы измерений</t>
  </si>
  <si>
    <t>Количество</t>
  </si>
  <si>
    <t>Сумма инвестиций, тыс.тенге               (без НДС)</t>
  </si>
  <si>
    <t>Телемеханизация ПС-110/10 кВ Д</t>
  </si>
  <si>
    <t>Телемеханизация ПС-110/35/10 кВ Городская</t>
  </si>
  <si>
    <t>Телемеханизация ПС-110/35/6 кВ Центральная</t>
  </si>
  <si>
    <t>Телемеханизация ПС-110/35/6 кВ Актас</t>
  </si>
  <si>
    <t>Телемеханизация ПС-110/35/10 кВ Сары-Кенгир</t>
  </si>
  <si>
    <t>Телемеханизация ПС-35/10 кВ Талап</t>
  </si>
  <si>
    <t>Трансформатор тока 35 кВ  150/5                        100/5</t>
  </si>
  <si>
    <t xml:space="preserve">Блок заземляющего разъединителя типа 2(ЗР2)    </t>
  </si>
  <si>
    <r>
      <t xml:space="preserve">Линейные панели ЩО-70 с 4 рубильниками (рубильники РПС-2 с предохранителями на 250А), с Альфа счетчиками А 1805 </t>
    </r>
    <r>
      <rPr>
        <sz val="13"/>
        <color indexed="10"/>
        <rFont val="Times New Roman"/>
        <family val="1"/>
        <charset val="204"/>
      </rPr>
      <t xml:space="preserve">3 шт </t>
    </r>
    <r>
      <rPr>
        <sz val="13"/>
        <rFont val="Times New Roman"/>
        <family val="1"/>
        <charset val="204"/>
      </rPr>
      <t xml:space="preserve">с трансформатором тока Т-0,66 </t>
    </r>
    <r>
      <rPr>
        <sz val="13"/>
        <color indexed="10"/>
        <rFont val="Times New Roman"/>
        <family val="1"/>
        <charset val="204"/>
      </rPr>
      <t xml:space="preserve">200/5  9шт   </t>
    </r>
    <r>
      <rPr>
        <sz val="13"/>
        <color theme="1"/>
        <rFont val="Times New Roman"/>
        <family val="1"/>
        <charset val="204"/>
      </rPr>
      <t>(Панель ЩО70 (вводная))</t>
    </r>
  </si>
  <si>
    <t>КТПн-250 кВА 10/0,4кВ КТП №12 "Меб.цех"от ПС 110/10 кВ Д</t>
  </si>
  <si>
    <t>Предохранители ПКН-35кВ</t>
  </si>
  <si>
    <r>
      <t xml:space="preserve">Вводные панели ЩО-70 с разъединителем РЕ 19-37, оперируемый штангой; </t>
    </r>
    <r>
      <rPr>
        <sz val="13"/>
        <color indexed="10"/>
        <rFont val="Times New Roman"/>
        <family val="1"/>
        <charset val="204"/>
      </rPr>
      <t xml:space="preserve">прибор учета А1805 RAL-P4GB-DW-4- 1шт,     трансформаторы тока ТШП-0,66 300/5 - 3 шт </t>
    </r>
    <r>
      <rPr>
        <sz val="13"/>
        <color theme="1"/>
        <rFont val="Times New Roman"/>
        <family val="1"/>
        <charset val="204"/>
      </rPr>
      <t>(Панель ЩО70 (вводная))</t>
    </r>
  </si>
  <si>
    <t>Трансформатор тока 35 кВ 150/5        300/5</t>
  </si>
  <si>
    <t>Сумма инвестиций,         тыс. тенге                   (без НДС)</t>
  </si>
  <si>
    <t xml:space="preserve">                                Инвестиционной программы (проекта) </t>
  </si>
  <si>
    <t xml:space="preserve">                       </t>
  </si>
  <si>
    <t xml:space="preserve">                             Акционерное общество "Жезказганская распределительная электросетевая компания"</t>
  </si>
  <si>
    <t xml:space="preserve">Утвержденная инвест. программа </t>
  </si>
  <si>
    <t xml:space="preserve"> на 2023 год</t>
  </si>
  <si>
    <t xml:space="preserve"> проект инвестиционной программы на 2023 год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</si>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</sst>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"/>
    <numFmt numFmtId="165" formatCode="#,##0.000_р_."/>
    <numFmt numFmtId="166" formatCode="#,##0.000\ _₽"/>
    <numFmt numFmtId="167" formatCode="#,##0_р_."/>
    <numFmt numFmtId="168" formatCode="#,##0.00\ _₽"/>
    <numFmt numFmtId="169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 applyFont="0"/>
  </cellStyleXfs>
  <cellXfs count="115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vertical="center"/>
    </xf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4" fillId="2" borderId="0" xfId="0" applyFont="1" applyFill="1" applyAlignment="1">
      <alignment horizontal="center" vertical="center"/>
    </xf>
    <xf numFmtId="49" fontId="1" fillId="4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164" fontId="6" fillId="4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/>
    <xf numFmtId="165" fontId="6" fillId="3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1" fillId="5" borderId="1" xfId="0" applyFont="1" applyFill="1" applyBorder="1"/>
    <xf numFmtId="165" fontId="6" fillId="5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16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left" vertical="center" wrapText="1"/>
    </xf>
    <xf numFmtId="0" fontId="6" fillId="5" borderId="1" xfId="0" applyFont="1" applyFill="1" applyBorder="1"/>
    <xf numFmtId="165" fontId="6" fillId="5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vertical="center" wrapText="1"/>
    </xf>
    <xf numFmtId="165" fontId="5" fillId="2" borderId="1" xfId="1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169" fontId="5" fillId="2" borderId="1" xfId="0" applyNumberFormat="1" applyFont="1" applyFill="1" applyBorder="1" applyAlignment="1">
      <alignment horizontal="center"/>
    </xf>
    <xf numFmtId="0" fontId="10" fillId="2" borderId="1" xfId="4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4" fillId="2" borderId="1" xfId="4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168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5">
    <cellStyle name="Обычный" xfId="0" builtinId="0"/>
    <cellStyle name="Обычный 10" xfId="2" xr:uid="{00000000-0005-0000-0000-000001000000}"/>
    <cellStyle name="Обычный 2" xfId="3" xr:uid="{00000000-0005-0000-0000-000002000000}"/>
    <cellStyle name="Обычный 3" xfId="1" xr:uid="{00000000-0005-0000-0000-000003000000}"/>
    <cellStyle name="Обычный_Лист1" xfId="4" xr:uid="{00000000-0005-0000-0000-000004000000}"/>
  </cellStyles>
  <dxfs count="0"/>
  <tableStyles count="0" defaultTableStyle="TableStyleMedium2" defaultPivotStyle="PivotStyleLight16"/>
  <colors>
    <mruColors>
      <color rgb="FFFFFF99"/>
      <color rgb="FFCCFFCC"/>
      <color rgb="FFDDDDDD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27"/>
  <sheetViews>
    <sheetView tabSelected="1" workbookViewId="0">
      <selection activeCell="P9" sqref="P9"/>
    </sheetView>
  </sheetViews>
  <sheetFormatPr defaultRowHeight="16.5" x14ac:dyDescent="0.25"/>
  <cols>
    <col min="1" max="1" width="10" style="2" customWidth="1"/>
    <col min="2" max="2" width="67.42578125" style="1" customWidth="1"/>
    <col min="3" max="3" width="7.5703125" style="1" customWidth="1"/>
    <col min="4" max="4" width="7.42578125" style="1" customWidth="1"/>
    <col min="5" max="5" width="17.85546875" style="1" customWidth="1"/>
    <col min="6" max="6" width="8.5703125" style="106" customWidth="1"/>
    <col min="7" max="7" width="8.42578125" style="107" customWidth="1"/>
    <col min="8" max="8" width="18.5703125" style="106" customWidth="1"/>
    <col min="9" max="16384" width="9.140625" style="1"/>
  </cols>
  <sheetData>
    <row r="1" spans="1:8" ht="16.5" customHeight="1" x14ac:dyDescent="0.25">
      <c r="A1" s="94"/>
      <c r="B1" s="111" t="s">
        <v>792</v>
      </c>
      <c r="C1" s="111"/>
      <c r="D1" s="111"/>
      <c r="E1" s="111"/>
      <c r="F1" s="111"/>
      <c r="G1" s="111"/>
      <c r="H1" s="111"/>
    </row>
    <row r="2" spans="1:8" x14ac:dyDescent="0.25">
      <c r="A2" s="95" t="s">
        <v>793</v>
      </c>
      <c r="B2" s="112" t="s">
        <v>794</v>
      </c>
      <c r="C2" s="112"/>
      <c r="D2" s="112"/>
      <c r="E2" s="112"/>
      <c r="F2" s="112"/>
      <c r="G2" s="112"/>
      <c r="H2" s="112"/>
    </row>
    <row r="3" spans="1:8" ht="13.5" customHeight="1" x14ac:dyDescent="0.25">
      <c r="A3" s="95"/>
      <c r="B3" s="113" t="s">
        <v>0</v>
      </c>
      <c r="C3" s="113"/>
      <c r="D3" s="113"/>
      <c r="E3" s="113"/>
      <c r="F3" s="113"/>
      <c r="G3" s="113"/>
      <c r="H3" s="113"/>
    </row>
    <row r="4" spans="1:8" x14ac:dyDescent="0.25">
      <c r="A4" s="95"/>
      <c r="B4" s="112" t="s">
        <v>1</v>
      </c>
      <c r="C4" s="112"/>
      <c r="D4" s="112"/>
      <c r="E4" s="112"/>
      <c r="F4" s="112"/>
      <c r="G4" s="112"/>
      <c r="H4" s="112"/>
    </row>
    <row r="5" spans="1:8" ht="13.5" customHeight="1" x14ac:dyDescent="0.25">
      <c r="A5" s="95"/>
      <c r="B5" s="114" t="s">
        <v>2</v>
      </c>
      <c r="C5" s="114"/>
      <c r="D5" s="114"/>
      <c r="E5" s="114"/>
      <c r="F5" s="114"/>
      <c r="G5" s="114"/>
      <c r="H5" s="114"/>
    </row>
    <row r="6" spans="1:8" x14ac:dyDescent="0.25">
      <c r="A6" s="95"/>
      <c r="B6" s="108" t="s">
        <v>796</v>
      </c>
      <c r="C6" s="108"/>
      <c r="D6" s="108"/>
      <c r="E6" s="108"/>
      <c r="F6" s="108"/>
      <c r="G6" s="108"/>
      <c r="H6" s="108"/>
    </row>
    <row r="7" spans="1:8" ht="15" customHeight="1" x14ac:dyDescent="0.25">
      <c r="A7" s="7"/>
      <c r="B7" s="7"/>
      <c r="C7" s="7"/>
      <c r="D7" s="7"/>
      <c r="E7" s="7"/>
      <c r="F7" s="7"/>
      <c r="G7" s="7"/>
      <c r="H7" s="7"/>
    </row>
    <row r="8" spans="1:8" ht="30.75" customHeight="1" x14ac:dyDescent="0.25">
      <c r="A8" s="109" t="s">
        <v>773</v>
      </c>
      <c r="B8" s="109" t="s">
        <v>774</v>
      </c>
      <c r="C8" s="109" t="s">
        <v>795</v>
      </c>
      <c r="D8" s="109"/>
      <c r="E8" s="109"/>
      <c r="F8" s="109" t="s">
        <v>798</v>
      </c>
      <c r="G8" s="109"/>
      <c r="H8" s="109"/>
    </row>
    <row r="9" spans="1:8" ht="82.5" x14ac:dyDescent="0.25">
      <c r="A9" s="109"/>
      <c r="B9" s="109"/>
      <c r="C9" s="5" t="s">
        <v>775</v>
      </c>
      <c r="D9" s="5" t="s">
        <v>776</v>
      </c>
      <c r="E9" s="5" t="s">
        <v>791</v>
      </c>
      <c r="F9" s="5" t="s">
        <v>775</v>
      </c>
      <c r="G9" s="5" t="s">
        <v>776</v>
      </c>
      <c r="H9" s="100" t="s">
        <v>777</v>
      </c>
    </row>
    <row r="10" spans="1:8" x14ac:dyDescent="0.25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101">
        <v>8</v>
      </c>
    </row>
    <row r="11" spans="1:8" ht="20.25" customHeight="1" x14ac:dyDescent="0.25">
      <c r="A11" s="110" t="s">
        <v>797</v>
      </c>
      <c r="B11" s="110"/>
      <c r="C11" s="110"/>
      <c r="D11" s="110"/>
      <c r="E11" s="110"/>
      <c r="F11" s="110"/>
      <c r="G11" s="110"/>
      <c r="H11" s="110"/>
    </row>
    <row r="12" spans="1:8" ht="31.5" customHeight="1" x14ac:dyDescent="0.25">
      <c r="A12" s="8"/>
      <c r="B12" s="9" t="s">
        <v>277</v>
      </c>
      <c r="C12" s="10"/>
      <c r="D12" s="10"/>
      <c r="E12" s="11">
        <f>E13+E46</f>
        <v>3003210.0003396422</v>
      </c>
      <c r="F12" s="11"/>
      <c r="G12" s="11"/>
      <c r="H12" s="11">
        <f t="shared" ref="H12" si="0">H13+H46</f>
        <v>2145108.4039617144</v>
      </c>
    </row>
    <row r="13" spans="1:8" ht="33" x14ac:dyDescent="0.25">
      <c r="A13" s="12"/>
      <c r="B13" s="13" t="s">
        <v>772</v>
      </c>
      <c r="C13" s="14"/>
      <c r="D13" s="14"/>
      <c r="E13" s="15">
        <f>E14+E35+E37+E39</f>
        <v>1674606</v>
      </c>
      <c r="F13" s="15"/>
      <c r="G13" s="15"/>
      <c r="H13" s="15">
        <f t="shared" ref="H13" si="1">H14+H35+H37+H39</f>
        <v>1230626.6641457141</v>
      </c>
    </row>
    <row r="14" spans="1:8" s="3" customFormat="1" ht="25.5" customHeight="1" x14ac:dyDescent="0.25">
      <c r="A14" s="16" t="s">
        <v>3</v>
      </c>
      <c r="B14" s="17" t="s">
        <v>4</v>
      </c>
      <c r="C14" s="18"/>
      <c r="D14" s="18"/>
      <c r="E14" s="19">
        <f>SUM(E15:E34)</f>
        <v>799426.83014000021</v>
      </c>
      <c r="F14" s="19"/>
      <c r="G14" s="19"/>
      <c r="H14" s="19">
        <f t="shared" ref="H14" si="2">SUM(H15:H34)</f>
        <v>26623.406999999999</v>
      </c>
    </row>
    <row r="15" spans="1:8" x14ac:dyDescent="0.25">
      <c r="A15" s="20" t="s">
        <v>5</v>
      </c>
      <c r="B15" s="21" t="s">
        <v>278</v>
      </c>
      <c r="C15" s="22" t="s">
        <v>6</v>
      </c>
      <c r="D15" s="22">
        <v>1</v>
      </c>
      <c r="E15" s="23">
        <v>86737.901464285707</v>
      </c>
      <c r="F15" s="23"/>
      <c r="G15" s="96"/>
      <c r="H15" s="93"/>
    </row>
    <row r="16" spans="1:8" x14ac:dyDescent="0.25">
      <c r="A16" s="20" t="s">
        <v>7</v>
      </c>
      <c r="B16" s="21" t="s">
        <v>781</v>
      </c>
      <c r="C16" s="22" t="s">
        <v>6</v>
      </c>
      <c r="D16" s="22">
        <v>1</v>
      </c>
      <c r="E16" s="23">
        <v>11923.214285714286</v>
      </c>
      <c r="F16" s="23"/>
      <c r="G16" s="22"/>
      <c r="H16" s="88"/>
    </row>
    <row r="17" spans="1:8" ht="19.5" customHeight="1" x14ac:dyDescent="0.25">
      <c r="A17" s="20" t="s">
        <v>8</v>
      </c>
      <c r="B17" s="21" t="s">
        <v>782</v>
      </c>
      <c r="C17" s="22" t="s">
        <v>6</v>
      </c>
      <c r="D17" s="22">
        <v>1</v>
      </c>
      <c r="E17" s="23">
        <v>9525.8928571428569</v>
      </c>
      <c r="F17" s="22" t="s">
        <v>6</v>
      </c>
      <c r="G17" s="22">
        <v>1</v>
      </c>
      <c r="H17" s="97">
        <v>11501.763000000001</v>
      </c>
    </row>
    <row r="18" spans="1:8" ht="20.25" customHeight="1" x14ac:dyDescent="0.25">
      <c r="A18" s="20" t="s">
        <v>9</v>
      </c>
      <c r="B18" s="21" t="s">
        <v>783</v>
      </c>
      <c r="C18" s="22" t="s">
        <v>6</v>
      </c>
      <c r="D18" s="22">
        <v>1</v>
      </c>
      <c r="E18" s="23">
        <v>18941.071428571424</v>
      </c>
      <c r="F18" s="22" t="s">
        <v>6</v>
      </c>
      <c r="G18" s="22">
        <v>1</v>
      </c>
      <c r="H18" s="97">
        <v>15121.644</v>
      </c>
    </row>
    <row r="19" spans="1:8" ht="20.25" customHeight="1" x14ac:dyDescent="0.25">
      <c r="A19" s="20" t="s">
        <v>224</v>
      </c>
      <c r="B19" s="21" t="s">
        <v>279</v>
      </c>
      <c r="C19" s="22" t="s">
        <v>6</v>
      </c>
      <c r="D19" s="22">
        <v>1</v>
      </c>
      <c r="E19" s="23">
        <v>26349.522857142856</v>
      </c>
      <c r="F19" s="23"/>
      <c r="G19" s="22"/>
      <c r="H19" s="88"/>
    </row>
    <row r="20" spans="1:8" ht="20.25" customHeight="1" x14ac:dyDescent="0.25">
      <c r="A20" s="20" t="s">
        <v>225</v>
      </c>
      <c r="B20" s="21" t="s">
        <v>280</v>
      </c>
      <c r="C20" s="22" t="s">
        <v>6</v>
      </c>
      <c r="D20" s="22">
        <v>1</v>
      </c>
      <c r="E20" s="23">
        <v>41952.407223214286</v>
      </c>
      <c r="F20" s="23"/>
      <c r="G20" s="22"/>
      <c r="H20" s="88"/>
    </row>
    <row r="21" spans="1:8" x14ac:dyDescent="0.25">
      <c r="A21" s="20" t="s">
        <v>226</v>
      </c>
      <c r="B21" s="21" t="s">
        <v>281</v>
      </c>
      <c r="C21" s="22" t="s">
        <v>6</v>
      </c>
      <c r="D21" s="22">
        <v>1</v>
      </c>
      <c r="E21" s="23">
        <v>57913.642678571421</v>
      </c>
      <c r="F21" s="23"/>
      <c r="G21" s="22"/>
      <c r="H21" s="88"/>
    </row>
    <row r="22" spans="1:8" x14ac:dyDescent="0.25">
      <c r="A22" s="20" t="s">
        <v>227</v>
      </c>
      <c r="B22" s="21" t="s">
        <v>282</v>
      </c>
      <c r="C22" s="22" t="s">
        <v>6</v>
      </c>
      <c r="D22" s="22">
        <v>1</v>
      </c>
      <c r="E22" s="23">
        <v>65752.220803571414</v>
      </c>
      <c r="F22" s="23"/>
      <c r="G22" s="22"/>
      <c r="H22" s="88"/>
    </row>
    <row r="23" spans="1:8" x14ac:dyDescent="0.25">
      <c r="A23" s="20" t="s">
        <v>228</v>
      </c>
      <c r="B23" s="24" t="s">
        <v>283</v>
      </c>
      <c r="C23" s="25" t="s">
        <v>6</v>
      </c>
      <c r="D23" s="22">
        <v>1</v>
      </c>
      <c r="E23" s="23">
        <v>70684.708499999979</v>
      </c>
      <c r="F23" s="23"/>
      <c r="G23" s="22"/>
      <c r="H23" s="88"/>
    </row>
    <row r="24" spans="1:8" x14ac:dyDescent="0.25">
      <c r="A24" s="20" t="s">
        <v>10</v>
      </c>
      <c r="B24" s="24" t="s">
        <v>284</v>
      </c>
      <c r="C24" s="25" t="s">
        <v>6</v>
      </c>
      <c r="D24" s="25">
        <v>1</v>
      </c>
      <c r="E24" s="26">
        <v>56002.750973214286</v>
      </c>
      <c r="F24" s="26"/>
      <c r="G24" s="22"/>
      <c r="H24" s="88"/>
    </row>
    <row r="25" spans="1:8" x14ac:dyDescent="0.25">
      <c r="A25" s="20" t="s">
        <v>285</v>
      </c>
      <c r="B25" s="24" t="s">
        <v>286</v>
      </c>
      <c r="C25" s="25" t="s">
        <v>6</v>
      </c>
      <c r="D25" s="25">
        <v>1</v>
      </c>
      <c r="E25" s="26">
        <v>105689.23035714285</v>
      </c>
      <c r="F25" s="26"/>
      <c r="G25" s="22"/>
      <c r="H25" s="88"/>
    </row>
    <row r="26" spans="1:8" x14ac:dyDescent="0.25">
      <c r="A26" s="20" t="s">
        <v>287</v>
      </c>
      <c r="B26" s="24" t="s">
        <v>288</v>
      </c>
      <c r="C26" s="25" t="s">
        <v>6</v>
      </c>
      <c r="D26" s="25">
        <v>1</v>
      </c>
      <c r="E26" s="26">
        <v>85406.052425714617</v>
      </c>
      <c r="F26" s="26"/>
      <c r="G26" s="22"/>
      <c r="H26" s="98"/>
    </row>
    <row r="27" spans="1:8" x14ac:dyDescent="0.25">
      <c r="A27" s="20" t="s">
        <v>11</v>
      </c>
      <c r="B27" s="21" t="s">
        <v>289</v>
      </c>
      <c r="C27" s="22" t="s">
        <v>6</v>
      </c>
      <c r="D27" s="22">
        <v>1</v>
      </c>
      <c r="E27" s="23">
        <v>17342.857142857141</v>
      </c>
      <c r="F27" s="23"/>
      <c r="G27" s="22"/>
      <c r="H27" s="88"/>
    </row>
    <row r="28" spans="1:8" x14ac:dyDescent="0.25">
      <c r="A28" s="20" t="s">
        <v>12</v>
      </c>
      <c r="B28" s="21" t="s">
        <v>780</v>
      </c>
      <c r="C28" s="22" t="s">
        <v>6</v>
      </c>
      <c r="D28" s="22">
        <v>1</v>
      </c>
      <c r="E28" s="23">
        <v>22936.607142857141</v>
      </c>
      <c r="F28" s="23"/>
      <c r="G28" s="22"/>
      <c r="H28" s="88"/>
    </row>
    <row r="29" spans="1:8" x14ac:dyDescent="0.25">
      <c r="A29" s="20" t="s">
        <v>13</v>
      </c>
      <c r="B29" s="21" t="s">
        <v>779</v>
      </c>
      <c r="C29" s="22" t="s">
        <v>6</v>
      </c>
      <c r="D29" s="22">
        <v>1</v>
      </c>
      <c r="E29" s="23">
        <v>18941.071428571424</v>
      </c>
      <c r="F29" s="23"/>
      <c r="G29" s="22"/>
      <c r="H29" s="88"/>
    </row>
    <row r="30" spans="1:8" x14ac:dyDescent="0.25">
      <c r="A30" s="20" t="s">
        <v>14</v>
      </c>
      <c r="B30" s="21" t="s">
        <v>778</v>
      </c>
      <c r="C30" s="22" t="s">
        <v>6</v>
      </c>
      <c r="D30" s="22">
        <v>1</v>
      </c>
      <c r="E30" s="23">
        <v>16543.749999999996</v>
      </c>
      <c r="F30" s="23"/>
      <c r="G30" s="22"/>
      <c r="H30" s="88"/>
    </row>
    <row r="31" spans="1:8" x14ac:dyDescent="0.25">
      <c r="A31" s="20" t="s">
        <v>15</v>
      </c>
      <c r="B31" s="24" t="s">
        <v>290</v>
      </c>
      <c r="C31" s="25" t="s">
        <v>6</v>
      </c>
      <c r="D31" s="25">
        <v>1</v>
      </c>
      <c r="E31" s="26">
        <v>23735.714285714283</v>
      </c>
      <c r="F31" s="26"/>
      <c r="G31" s="22"/>
      <c r="H31" s="88"/>
    </row>
    <row r="32" spans="1:8" x14ac:dyDescent="0.25">
      <c r="A32" s="20" t="s">
        <v>291</v>
      </c>
      <c r="B32" s="24" t="s">
        <v>292</v>
      </c>
      <c r="C32" s="25" t="s">
        <v>6</v>
      </c>
      <c r="D32" s="25">
        <v>1</v>
      </c>
      <c r="E32" s="26">
        <v>30927.678571428569</v>
      </c>
      <c r="F32" s="26"/>
      <c r="G32" s="22"/>
      <c r="H32" s="88"/>
    </row>
    <row r="33" spans="1:8" x14ac:dyDescent="0.25">
      <c r="A33" s="20" t="s">
        <v>293</v>
      </c>
      <c r="B33" s="24" t="s">
        <v>294</v>
      </c>
      <c r="C33" s="25" t="s">
        <v>6</v>
      </c>
      <c r="D33" s="25">
        <v>1</v>
      </c>
      <c r="E33" s="26">
        <v>14861.607142857141</v>
      </c>
      <c r="F33" s="26"/>
      <c r="G33" s="22"/>
      <c r="H33" s="88"/>
    </row>
    <row r="34" spans="1:8" x14ac:dyDescent="0.25">
      <c r="A34" s="20" t="s">
        <v>295</v>
      </c>
      <c r="B34" s="24" t="s">
        <v>296</v>
      </c>
      <c r="C34" s="25" t="s">
        <v>6</v>
      </c>
      <c r="D34" s="25">
        <v>1</v>
      </c>
      <c r="E34" s="26">
        <v>17258.928571428572</v>
      </c>
      <c r="F34" s="26"/>
      <c r="G34" s="22"/>
      <c r="H34" s="88"/>
    </row>
    <row r="35" spans="1:8" ht="33" x14ac:dyDescent="0.25">
      <c r="A35" s="16" t="s">
        <v>32</v>
      </c>
      <c r="B35" s="27" t="s">
        <v>297</v>
      </c>
      <c r="C35" s="28"/>
      <c r="D35" s="28"/>
      <c r="E35" s="29">
        <f>E36</f>
        <v>578673.67335714283</v>
      </c>
      <c r="F35" s="29"/>
      <c r="G35" s="29"/>
      <c r="H35" s="29">
        <f t="shared" ref="H35" si="3">H36</f>
        <v>983885.94</v>
      </c>
    </row>
    <row r="36" spans="1:8" ht="49.5" x14ac:dyDescent="0.25">
      <c r="A36" s="20" t="s">
        <v>34</v>
      </c>
      <c r="B36" s="24" t="s">
        <v>298</v>
      </c>
      <c r="C36" s="25" t="s">
        <v>16</v>
      </c>
      <c r="D36" s="25">
        <v>2</v>
      </c>
      <c r="E36" s="30">
        <v>578673.67335714283</v>
      </c>
      <c r="F36" s="30" t="s">
        <v>16</v>
      </c>
      <c r="G36" s="22">
        <v>2</v>
      </c>
      <c r="H36" s="93">
        <v>983885.94</v>
      </c>
    </row>
    <row r="37" spans="1:8" ht="29.25" customHeight="1" x14ac:dyDescent="0.25">
      <c r="A37" s="16" t="s">
        <v>40</v>
      </c>
      <c r="B37" s="27" t="s">
        <v>299</v>
      </c>
      <c r="C37" s="28"/>
      <c r="D37" s="28"/>
      <c r="E37" s="29">
        <f>E38</f>
        <v>56078.201860000001</v>
      </c>
      <c r="F37" s="29"/>
      <c r="G37" s="29"/>
      <c r="H37" s="29">
        <f t="shared" ref="H37" si="4">H38</f>
        <v>39568.57</v>
      </c>
    </row>
    <row r="38" spans="1:8" ht="33" x14ac:dyDescent="0.25">
      <c r="A38" s="20" t="s">
        <v>42</v>
      </c>
      <c r="B38" s="31" t="s">
        <v>300</v>
      </c>
      <c r="C38" s="25" t="s">
        <v>16</v>
      </c>
      <c r="D38" s="25">
        <v>1</v>
      </c>
      <c r="E38" s="26">
        <v>56078.201860000001</v>
      </c>
      <c r="F38" s="26"/>
      <c r="G38" s="22"/>
      <c r="H38" s="93">
        <v>39568.57</v>
      </c>
    </row>
    <row r="39" spans="1:8" x14ac:dyDescent="0.25">
      <c r="A39" s="32" t="s">
        <v>50</v>
      </c>
      <c r="B39" s="33" t="s">
        <v>19</v>
      </c>
      <c r="C39" s="25"/>
      <c r="D39" s="25"/>
      <c r="E39" s="34">
        <f>SUM(E40:E45)</f>
        <v>240427.29464285713</v>
      </c>
      <c r="F39" s="34"/>
      <c r="G39" s="34"/>
      <c r="H39" s="34">
        <f>SUM(H40:H45)</f>
        <v>180548.7471457143</v>
      </c>
    </row>
    <row r="40" spans="1:8" x14ac:dyDescent="0.25">
      <c r="A40" s="20" t="s">
        <v>51</v>
      </c>
      <c r="B40" s="35" t="s">
        <v>301</v>
      </c>
      <c r="C40" s="36" t="s">
        <v>16</v>
      </c>
      <c r="D40" s="36">
        <v>1</v>
      </c>
      <c r="E40" s="26">
        <v>31383.928571428569</v>
      </c>
      <c r="F40" s="26"/>
      <c r="G40" s="22"/>
      <c r="H40" s="88"/>
    </row>
    <row r="41" spans="1:8" x14ac:dyDescent="0.25">
      <c r="A41" s="20" t="s">
        <v>52</v>
      </c>
      <c r="B41" s="35" t="s">
        <v>302</v>
      </c>
      <c r="C41" s="36" t="s">
        <v>16</v>
      </c>
      <c r="D41" s="36">
        <v>2</v>
      </c>
      <c r="E41" s="26">
        <v>82500</v>
      </c>
      <c r="F41" s="26"/>
      <c r="G41" s="22"/>
      <c r="H41" s="88"/>
    </row>
    <row r="42" spans="1:8" x14ac:dyDescent="0.25">
      <c r="A42" s="20" t="s">
        <v>53</v>
      </c>
      <c r="B42" s="37" t="s">
        <v>303</v>
      </c>
      <c r="C42" s="36" t="s">
        <v>16</v>
      </c>
      <c r="D42" s="36">
        <v>1</v>
      </c>
      <c r="E42" s="26">
        <v>68732.142857142855</v>
      </c>
      <c r="F42" s="36" t="s">
        <v>16</v>
      </c>
      <c r="G42" s="36">
        <v>1</v>
      </c>
      <c r="H42" s="88">
        <v>133550.04</v>
      </c>
    </row>
    <row r="43" spans="1:8" x14ac:dyDescent="0.25">
      <c r="A43" s="20" t="s">
        <v>54</v>
      </c>
      <c r="B43" s="38" t="s">
        <v>304</v>
      </c>
      <c r="C43" s="36" t="s">
        <v>16</v>
      </c>
      <c r="D43" s="36">
        <v>1</v>
      </c>
      <c r="E43" s="26">
        <v>15878.571428571428</v>
      </c>
      <c r="F43" s="36" t="s">
        <v>16</v>
      </c>
      <c r="G43" s="36">
        <v>1</v>
      </c>
      <c r="H43" s="88">
        <v>28660.714285714283</v>
      </c>
    </row>
    <row r="44" spans="1:8" x14ac:dyDescent="0.25">
      <c r="A44" s="20" t="s">
        <v>229</v>
      </c>
      <c r="B44" s="37" t="s">
        <v>305</v>
      </c>
      <c r="C44" s="40" t="s">
        <v>16</v>
      </c>
      <c r="D44" s="41">
        <v>1</v>
      </c>
      <c r="E44" s="26">
        <v>24640.223214285714</v>
      </c>
      <c r="F44" s="40" t="s">
        <v>16</v>
      </c>
      <c r="G44" s="41">
        <v>1</v>
      </c>
      <c r="H44" s="93">
        <v>18337.992859999998</v>
      </c>
    </row>
    <row r="45" spans="1:8" x14ac:dyDescent="0.25">
      <c r="A45" s="20" t="s">
        <v>230</v>
      </c>
      <c r="B45" s="37" t="s">
        <v>306</v>
      </c>
      <c r="C45" s="36" t="s">
        <v>16</v>
      </c>
      <c r="D45" s="36">
        <v>1</v>
      </c>
      <c r="E45" s="23">
        <v>17292.428571428572</v>
      </c>
      <c r="F45" s="23"/>
      <c r="G45" s="22"/>
      <c r="H45" s="88"/>
    </row>
    <row r="46" spans="1:8" ht="33" x14ac:dyDescent="0.25">
      <c r="A46" s="42"/>
      <c r="B46" s="43" t="s">
        <v>307</v>
      </c>
      <c r="C46" s="44"/>
      <c r="D46" s="44"/>
      <c r="E46" s="45">
        <f>E47+E49+E51+E57+E61+E66+E70+E80+E89+E91+E106+E110+E115+E121+E124+E128+E133+E135+E139+E143+E153+E162+E180</f>
        <v>1328604.0003396424</v>
      </c>
      <c r="F46" s="45"/>
      <c r="G46" s="45"/>
      <c r="H46" s="45">
        <f>H47+H49+H51+H57+H61+H66+H70+H80+H89+H91+H106+H110+H115+H121+H124+H128+H133+H135+H139+H143+H153+H162+H180</f>
        <v>914481.7398160001</v>
      </c>
    </row>
    <row r="47" spans="1:8" ht="33" x14ac:dyDescent="0.25">
      <c r="A47" s="46" t="s">
        <v>18</v>
      </c>
      <c r="B47" s="27" t="s">
        <v>233</v>
      </c>
      <c r="C47" s="28"/>
      <c r="D47" s="28"/>
      <c r="E47" s="29">
        <f>E48</f>
        <v>215492.42278571427</v>
      </c>
      <c r="F47" s="29"/>
      <c r="G47" s="29"/>
      <c r="H47" s="29">
        <f t="shared" ref="H47" si="5">H48</f>
        <v>215492.42300000001</v>
      </c>
    </row>
    <row r="48" spans="1:8" ht="49.5" x14ac:dyDescent="0.25">
      <c r="A48" s="20" t="s">
        <v>20</v>
      </c>
      <c r="B48" s="47" t="s">
        <v>308</v>
      </c>
      <c r="C48" s="25" t="s">
        <v>16</v>
      </c>
      <c r="D48" s="25">
        <v>1</v>
      </c>
      <c r="E48" s="30">
        <v>215492.42278571427</v>
      </c>
      <c r="F48" s="25" t="s">
        <v>16</v>
      </c>
      <c r="G48" s="25">
        <v>1</v>
      </c>
      <c r="H48" s="93">
        <v>215492.42300000001</v>
      </c>
    </row>
    <row r="49" spans="1:8" ht="19.5" customHeight="1" x14ac:dyDescent="0.25">
      <c r="A49" s="46" t="s">
        <v>58</v>
      </c>
      <c r="B49" s="48" t="s">
        <v>234</v>
      </c>
      <c r="C49" s="18"/>
      <c r="D49" s="18"/>
      <c r="E49" s="49">
        <f>SUM(E50)</f>
        <v>50569.595535714281</v>
      </c>
      <c r="F49" s="49"/>
      <c r="G49" s="49"/>
      <c r="H49" s="49">
        <f t="shared" ref="H49" si="6">SUM(H50)</f>
        <v>0</v>
      </c>
    </row>
    <row r="50" spans="1:8" ht="33" x14ac:dyDescent="0.25">
      <c r="A50" s="20" t="s">
        <v>243</v>
      </c>
      <c r="B50" s="31" t="s">
        <v>309</v>
      </c>
      <c r="C50" s="36" t="s">
        <v>31</v>
      </c>
      <c r="D50" s="36">
        <v>3</v>
      </c>
      <c r="E50" s="23">
        <v>50569.595535714281</v>
      </c>
      <c r="F50" s="23"/>
      <c r="G50" s="103"/>
      <c r="H50" s="88"/>
    </row>
    <row r="51" spans="1:8" ht="31.5" customHeight="1" x14ac:dyDescent="0.25">
      <c r="A51" s="50" t="s">
        <v>3</v>
      </c>
      <c r="B51" s="51" t="s">
        <v>235</v>
      </c>
      <c r="C51" s="36"/>
      <c r="D51" s="36"/>
      <c r="E51" s="52">
        <f>SUM(E52:E56)</f>
        <v>162335.47678571424</v>
      </c>
      <c r="F51" s="52"/>
      <c r="G51" s="52"/>
      <c r="H51" s="52">
        <f t="shared" ref="H51" si="7">SUM(H52:H56)</f>
        <v>36775.01</v>
      </c>
    </row>
    <row r="52" spans="1:8" x14ac:dyDescent="0.25">
      <c r="A52" s="53" t="s">
        <v>5</v>
      </c>
      <c r="B52" s="38" t="s">
        <v>36</v>
      </c>
      <c r="C52" s="36" t="s">
        <v>16</v>
      </c>
      <c r="D52" s="36">
        <v>6</v>
      </c>
      <c r="E52" s="54">
        <v>30687.589285714283</v>
      </c>
      <c r="F52" s="36" t="s">
        <v>16</v>
      </c>
      <c r="G52" s="36">
        <v>6</v>
      </c>
      <c r="H52" s="88">
        <v>36058.85</v>
      </c>
    </row>
    <row r="53" spans="1:8" ht="33" x14ac:dyDescent="0.25">
      <c r="A53" s="53" t="s">
        <v>7</v>
      </c>
      <c r="B53" s="31" t="s">
        <v>310</v>
      </c>
      <c r="C53" s="36" t="s">
        <v>16</v>
      </c>
      <c r="D53" s="36">
        <v>8</v>
      </c>
      <c r="E53" s="54">
        <v>103048.1357142857</v>
      </c>
      <c r="F53" s="36"/>
      <c r="G53" s="36"/>
      <c r="H53" s="93"/>
    </row>
    <row r="54" spans="1:8" ht="33" x14ac:dyDescent="0.25">
      <c r="A54" s="53" t="s">
        <v>8</v>
      </c>
      <c r="B54" s="31" t="s">
        <v>311</v>
      </c>
      <c r="C54" s="36" t="s">
        <v>16</v>
      </c>
      <c r="D54" s="36">
        <v>2</v>
      </c>
      <c r="E54" s="54">
        <v>16724.785714285714</v>
      </c>
      <c r="F54" s="54"/>
      <c r="G54" s="22"/>
      <c r="H54" s="88"/>
    </row>
    <row r="55" spans="1:8" x14ac:dyDescent="0.25">
      <c r="A55" s="53" t="s">
        <v>9</v>
      </c>
      <c r="B55" s="38" t="s">
        <v>312</v>
      </c>
      <c r="C55" s="36" t="s">
        <v>16</v>
      </c>
      <c r="D55" s="36">
        <v>2</v>
      </c>
      <c r="E55" s="54">
        <v>5937.4830357142855</v>
      </c>
      <c r="F55" s="54"/>
      <c r="G55" s="22"/>
      <c r="H55" s="88"/>
    </row>
    <row r="56" spans="1:8" x14ac:dyDescent="0.25">
      <c r="A56" s="53" t="s">
        <v>224</v>
      </c>
      <c r="B56" s="38" t="s">
        <v>313</v>
      </c>
      <c r="C56" s="36" t="s">
        <v>16</v>
      </c>
      <c r="D56" s="36">
        <v>2</v>
      </c>
      <c r="E56" s="54">
        <v>5937.4830357142855</v>
      </c>
      <c r="F56" s="36" t="s">
        <v>16</v>
      </c>
      <c r="G56" s="36">
        <v>2</v>
      </c>
      <c r="H56" s="88">
        <v>716.16</v>
      </c>
    </row>
    <row r="57" spans="1:8" ht="33" x14ac:dyDescent="0.25">
      <c r="A57" s="50" t="s">
        <v>32</v>
      </c>
      <c r="B57" s="55" t="s">
        <v>33</v>
      </c>
      <c r="C57" s="5"/>
      <c r="D57" s="5"/>
      <c r="E57" s="52">
        <f>SUM(E58:E60)</f>
        <v>42691.498223214279</v>
      </c>
      <c r="F57" s="52"/>
      <c r="G57" s="52"/>
      <c r="H57" s="52">
        <f t="shared" ref="H57" si="8">SUM(H58:H60)</f>
        <v>0</v>
      </c>
    </row>
    <row r="58" spans="1:8" x14ac:dyDescent="0.25">
      <c r="A58" s="53" t="s">
        <v>34</v>
      </c>
      <c r="B58" s="21" t="s">
        <v>237</v>
      </c>
      <c r="C58" s="56" t="s">
        <v>16</v>
      </c>
      <c r="D58" s="56">
        <v>1</v>
      </c>
      <c r="E58" s="57">
        <v>5845.8928660714282</v>
      </c>
      <c r="F58" s="57"/>
      <c r="G58" s="22"/>
      <c r="H58" s="88"/>
    </row>
    <row r="59" spans="1:8" x14ac:dyDescent="0.25">
      <c r="A59" s="53" t="s">
        <v>35</v>
      </c>
      <c r="B59" s="21" t="s">
        <v>238</v>
      </c>
      <c r="C59" s="56" t="s">
        <v>16</v>
      </c>
      <c r="D59" s="56">
        <v>1</v>
      </c>
      <c r="E59" s="57">
        <v>11083.571428571428</v>
      </c>
      <c r="F59" s="57"/>
      <c r="G59" s="22"/>
      <c r="H59" s="88"/>
    </row>
    <row r="60" spans="1:8" ht="33" x14ac:dyDescent="0.25">
      <c r="A60" s="53" t="s">
        <v>37</v>
      </c>
      <c r="B60" s="37" t="s">
        <v>236</v>
      </c>
      <c r="C60" s="56" t="s">
        <v>38</v>
      </c>
      <c r="D60" s="56">
        <v>2</v>
      </c>
      <c r="E60" s="57">
        <v>25762.033928571425</v>
      </c>
      <c r="F60" s="56"/>
      <c r="G60" s="56"/>
      <c r="H60" s="93"/>
    </row>
    <row r="61" spans="1:8" x14ac:dyDescent="0.25">
      <c r="A61" s="50" t="s">
        <v>40</v>
      </c>
      <c r="B61" s="55" t="s">
        <v>41</v>
      </c>
      <c r="C61" s="5"/>
      <c r="D61" s="5"/>
      <c r="E61" s="52">
        <f>SUM(E62:E65)</f>
        <v>36243.965178571423</v>
      </c>
      <c r="F61" s="52"/>
      <c r="G61" s="52"/>
      <c r="H61" s="52">
        <f t="shared" ref="H61" si="9">SUM(H62:H65)</f>
        <v>20138.86</v>
      </c>
    </row>
    <row r="62" spans="1:8" x14ac:dyDescent="0.25">
      <c r="A62" s="53" t="s">
        <v>42</v>
      </c>
      <c r="B62" s="21" t="s">
        <v>314</v>
      </c>
      <c r="C62" s="36" t="s">
        <v>16</v>
      </c>
      <c r="D62" s="36">
        <v>2</v>
      </c>
      <c r="E62" s="54">
        <v>4215.8482142857138</v>
      </c>
      <c r="F62" s="54"/>
      <c r="G62" s="22"/>
      <c r="H62" s="88"/>
    </row>
    <row r="63" spans="1:8" ht="33" x14ac:dyDescent="0.25">
      <c r="A63" s="53" t="s">
        <v>43</v>
      </c>
      <c r="B63" s="37" t="s">
        <v>315</v>
      </c>
      <c r="C63" s="56" t="s">
        <v>38</v>
      </c>
      <c r="D63" s="56">
        <v>2</v>
      </c>
      <c r="E63" s="57">
        <v>16724.785714285714</v>
      </c>
      <c r="F63" s="56"/>
      <c r="G63" s="56"/>
      <c r="H63" s="93"/>
    </row>
    <row r="64" spans="1:8" x14ac:dyDescent="0.25">
      <c r="A64" s="53" t="s">
        <v>44</v>
      </c>
      <c r="B64" s="31" t="s">
        <v>316</v>
      </c>
      <c r="C64" s="56" t="s">
        <v>16</v>
      </c>
      <c r="D64" s="56">
        <v>3</v>
      </c>
      <c r="E64" s="57">
        <v>14729.464285714284</v>
      </c>
      <c r="F64" s="56" t="s">
        <v>16</v>
      </c>
      <c r="G64" s="56">
        <v>3</v>
      </c>
      <c r="H64" s="88">
        <v>19636.86</v>
      </c>
    </row>
    <row r="65" spans="1:8" x14ac:dyDescent="0.25">
      <c r="A65" s="53" t="s">
        <v>45</v>
      </c>
      <c r="B65" s="38" t="s">
        <v>75</v>
      </c>
      <c r="C65" s="36" t="s">
        <v>16</v>
      </c>
      <c r="D65" s="36">
        <v>1</v>
      </c>
      <c r="E65" s="58">
        <v>573.86696428571418</v>
      </c>
      <c r="F65" s="36" t="s">
        <v>16</v>
      </c>
      <c r="G65" s="36">
        <v>1</v>
      </c>
      <c r="H65" s="88">
        <v>502</v>
      </c>
    </row>
    <row r="66" spans="1:8" ht="22.5" customHeight="1" x14ac:dyDescent="0.25">
      <c r="A66" s="50" t="s">
        <v>17</v>
      </c>
      <c r="B66" s="55" t="s">
        <v>46</v>
      </c>
      <c r="C66" s="5"/>
      <c r="D66" s="5"/>
      <c r="E66" s="52">
        <f>SUM(E67:E69)</f>
        <v>41083.375</v>
      </c>
      <c r="F66" s="52"/>
      <c r="G66" s="52"/>
      <c r="H66" s="52">
        <f t="shared" ref="H66" si="10">SUM(H67:H69)</f>
        <v>0</v>
      </c>
    </row>
    <row r="67" spans="1:8" x14ac:dyDescent="0.25">
      <c r="A67" s="53" t="s">
        <v>47</v>
      </c>
      <c r="B67" s="21" t="s">
        <v>317</v>
      </c>
      <c r="C67" s="56" t="s">
        <v>16</v>
      </c>
      <c r="D67" s="56">
        <v>1</v>
      </c>
      <c r="E67" s="57">
        <v>9650.7142857142862</v>
      </c>
      <c r="F67" s="57"/>
      <c r="G67" s="22"/>
      <c r="H67" s="88"/>
    </row>
    <row r="68" spans="1:8" ht="33" x14ac:dyDescent="0.25">
      <c r="A68" s="53" t="s">
        <v>48</v>
      </c>
      <c r="B68" s="37" t="s">
        <v>246</v>
      </c>
      <c r="C68" s="56" t="s">
        <v>38</v>
      </c>
      <c r="D68" s="56">
        <v>2</v>
      </c>
      <c r="E68" s="57">
        <v>9361.9017857142862</v>
      </c>
      <c r="F68" s="56"/>
      <c r="G68" s="56"/>
      <c r="H68" s="93"/>
    </row>
    <row r="69" spans="1:8" ht="33" x14ac:dyDescent="0.25">
      <c r="A69" s="53" t="s">
        <v>49</v>
      </c>
      <c r="B69" s="37" t="s">
        <v>245</v>
      </c>
      <c r="C69" s="56" t="s">
        <v>38</v>
      </c>
      <c r="D69" s="56">
        <v>5</v>
      </c>
      <c r="E69" s="57">
        <v>22070.758928571424</v>
      </c>
      <c r="F69" s="56"/>
      <c r="G69" s="56"/>
      <c r="H69" s="93"/>
    </row>
    <row r="70" spans="1:8" x14ac:dyDescent="0.25">
      <c r="A70" s="32" t="s">
        <v>50</v>
      </c>
      <c r="B70" s="59" t="s">
        <v>318</v>
      </c>
      <c r="C70" s="32"/>
      <c r="D70" s="32"/>
      <c r="E70" s="60">
        <f>SUM(E71:E79)</f>
        <v>46701.18303571429</v>
      </c>
      <c r="F70" s="60"/>
      <c r="G70" s="60"/>
      <c r="H70" s="60">
        <f t="shared" ref="H70" si="11">SUM(H71:H79)</f>
        <v>21946.78</v>
      </c>
    </row>
    <row r="71" spans="1:8" x14ac:dyDescent="0.25">
      <c r="A71" s="20" t="s">
        <v>51</v>
      </c>
      <c r="B71" s="24" t="s">
        <v>784</v>
      </c>
      <c r="C71" s="25" t="s">
        <v>16</v>
      </c>
      <c r="D71" s="25">
        <v>3</v>
      </c>
      <c r="E71" s="26">
        <v>5092.9848214285712</v>
      </c>
      <c r="F71" s="25" t="s">
        <v>16</v>
      </c>
      <c r="G71" s="25">
        <v>3</v>
      </c>
      <c r="H71" s="88">
        <v>1800</v>
      </c>
    </row>
    <row r="72" spans="1:8" ht="33" x14ac:dyDescent="0.25">
      <c r="A72" s="20" t="s">
        <v>52</v>
      </c>
      <c r="B72" s="21" t="s">
        <v>319</v>
      </c>
      <c r="C72" s="25" t="s">
        <v>108</v>
      </c>
      <c r="D72" s="25">
        <v>1</v>
      </c>
      <c r="E72" s="26">
        <v>4680.9508928571431</v>
      </c>
      <c r="F72" s="25"/>
      <c r="G72" s="25"/>
      <c r="H72" s="93"/>
    </row>
    <row r="73" spans="1:8" ht="33" x14ac:dyDescent="0.25">
      <c r="A73" s="20" t="s">
        <v>53</v>
      </c>
      <c r="B73" s="21" t="s">
        <v>251</v>
      </c>
      <c r="C73" s="25" t="s">
        <v>108</v>
      </c>
      <c r="D73" s="25">
        <v>1</v>
      </c>
      <c r="E73" s="26">
        <v>4414.1517857142853</v>
      </c>
      <c r="F73" s="25"/>
      <c r="G73" s="25"/>
      <c r="H73" s="93"/>
    </row>
    <row r="74" spans="1:8" x14ac:dyDescent="0.25">
      <c r="A74" s="20" t="s">
        <v>54</v>
      </c>
      <c r="B74" s="61" t="s">
        <v>320</v>
      </c>
      <c r="C74" s="25" t="s">
        <v>16</v>
      </c>
      <c r="D74" s="25">
        <v>1</v>
      </c>
      <c r="E74" s="26">
        <v>13659.702678571428</v>
      </c>
      <c r="F74" s="25" t="s">
        <v>16</v>
      </c>
      <c r="G74" s="25">
        <v>1</v>
      </c>
      <c r="H74" s="88">
        <v>10831.6</v>
      </c>
    </row>
    <row r="75" spans="1:8" x14ac:dyDescent="0.25">
      <c r="A75" s="20" t="s">
        <v>229</v>
      </c>
      <c r="B75" s="24" t="s">
        <v>321</v>
      </c>
      <c r="C75" s="25" t="s">
        <v>108</v>
      </c>
      <c r="D75" s="25">
        <v>1</v>
      </c>
      <c r="E75" s="26">
        <v>1750.8928571428571</v>
      </c>
      <c r="F75" s="25" t="s">
        <v>108</v>
      </c>
      <c r="G75" s="25">
        <v>1</v>
      </c>
      <c r="H75" s="88">
        <v>2521.4299999999998</v>
      </c>
    </row>
    <row r="76" spans="1:8" x14ac:dyDescent="0.25">
      <c r="A76" s="20" t="s">
        <v>230</v>
      </c>
      <c r="B76" s="24" t="s">
        <v>322</v>
      </c>
      <c r="C76" s="25" t="s">
        <v>108</v>
      </c>
      <c r="D76" s="25">
        <v>1</v>
      </c>
      <c r="E76" s="26">
        <v>4017.8571428571422</v>
      </c>
      <c r="F76" s="25" t="s">
        <v>108</v>
      </c>
      <c r="G76" s="25">
        <v>1</v>
      </c>
      <c r="H76" s="88">
        <v>1552.68</v>
      </c>
    </row>
    <row r="77" spans="1:8" ht="48.75" customHeight="1" x14ac:dyDescent="0.25">
      <c r="A77" s="20" t="s">
        <v>231</v>
      </c>
      <c r="B77" s="24" t="s">
        <v>785</v>
      </c>
      <c r="C77" s="25" t="s">
        <v>108</v>
      </c>
      <c r="D77" s="25">
        <v>1</v>
      </c>
      <c r="E77" s="26">
        <v>4017.8571428571422</v>
      </c>
      <c r="F77" s="25" t="s">
        <v>108</v>
      </c>
      <c r="G77" s="25">
        <v>1</v>
      </c>
      <c r="H77" s="93">
        <v>1552.68</v>
      </c>
    </row>
    <row r="78" spans="1:8" ht="45.75" customHeight="1" x14ac:dyDescent="0.25">
      <c r="A78" s="20" t="s">
        <v>232</v>
      </c>
      <c r="B78" s="24" t="s">
        <v>324</v>
      </c>
      <c r="C78" s="25" t="s">
        <v>108</v>
      </c>
      <c r="D78" s="25">
        <v>1</v>
      </c>
      <c r="E78" s="26">
        <v>4017.8571428571422</v>
      </c>
      <c r="F78" s="25" t="s">
        <v>108</v>
      </c>
      <c r="G78" s="25">
        <v>1</v>
      </c>
      <c r="H78" s="93">
        <v>1552.68</v>
      </c>
    </row>
    <row r="79" spans="1:8" ht="19.5" customHeight="1" x14ac:dyDescent="0.25">
      <c r="A79" s="20" t="s">
        <v>325</v>
      </c>
      <c r="B79" s="24" t="s">
        <v>326</v>
      </c>
      <c r="C79" s="22" t="s">
        <v>108</v>
      </c>
      <c r="D79" s="22">
        <v>2</v>
      </c>
      <c r="E79" s="23">
        <v>5048.9285714285706</v>
      </c>
      <c r="F79" s="22" t="s">
        <v>108</v>
      </c>
      <c r="G79" s="22">
        <v>2</v>
      </c>
      <c r="H79" s="88">
        <v>2135.71</v>
      </c>
    </row>
    <row r="80" spans="1:8" ht="21.75" customHeight="1" x14ac:dyDescent="0.25">
      <c r="A80" s="50" t="s">
        <v>18</v>
      </c>
      <c r="B80" s="51" t="s">
        <v>239</v>
      </c>
      <c r="C80" s="36"/>
      <c r="D80" s="36"/>
      <c r="E80" s="52">
        <f>SUM(E81:E88)</f>
        <v>41652.254464285717</v>
      </c>
      <c r="F80" s="52"/>
      <c r="G80" s="52"/>
      <c r="H80" s="52">
        <f t="shared" ref="H80" si="12">SUM(H81:H88)</f>
        <v>19211.064280000002</v>
      </c>
    </row>
    <row r="81" spans="1:8" x14ac:dyDescent="0.25">
      <c r="A81" s="53" t="s">
        <v>20</v>
      </c>
      <c r="B81" s="24" t="s">
        <v>790</v>
      </c>
      <c r="C81" s="25" t="s">
        <v>16</v>
      </c>
      <c r="D81" s="25">
        <v>3</v>
      </c>
      <c r="E81" s="26">
        <v>5092.9848214285712</v>
      </c>
      <c r="F81" s="25" t="s">
        <v>16</v>
      </c>
      <c r="G81" s="25">
        <v>2</v>
      </c>
      <c r="H81" s="88">
        <v>1200</v>
      </c>
    </row>
    <row r="82" spans="1:8" ht="33" x14ac:dyDescent="0.25">
      <c r="A82" s="53" t="s">
        <v>21</v>
      </c>
      <c r="B82" s="21" t="s">
        <v>319</v>
      </c>
      <c r="C82" s="25" t="s">
        <v>108</v>
      </c>
      <c r="D82" s="25">
        <v>1</v>
      </c>
      <c r="E82" s="26">
        <v>4680.9508928571431</v>
      </c>
      <c r="F82" s="25"/>
      <c r="G82" s="25"/>
      <c r="H82" s="93"/>
    </row>
    <row r="83" spans="1:8" ht="33" x14ac:dyDescent="0.25">
      <c r="A83" s="53" t="s">
        <v>22</v>
      </c>
      <c r="B83" s="21" t="s">
        <v>251</v>
      </c>
      <c r="C83" s="25" t="s">
        <v>108</v>
      </c>
      <c r="D83" s="25">
        <v>1</v>
      </c>
      <c r="E83" s="26">
        <v>4414.1517857142853</v>
      </c>
      <c r="F83" s="25"/>
      <c r="G83" s="25"/>
      <c r="H83" s="93"/>
    </row>
    <row r="84" spans="1:8" x14ac:dyDescent="0.25">
      <c r="A84" s="53" t="s">
        <v>23</v>
      </c>
      <c r="B84" s="61" t="s">
        <v>327</v>
      </c>
      <c r="C84" s="25" t="s">
        <v>16</v>
      </c>
      <c r="D84" s="25">
        <v>1</v>
      </c>
      <c r="E84" s="26">
        <v>13659.702678571428</v>
      </c>
      <c r="F84" s="25" t="s">
        <v>16</v>
      </c>
      <c r="G84" s="25">
        <v>1</v>
      </c>
      <c r="H84" s="88">
        <v>10831.6</v>
      </c>
    </row>
    <row r="85" spans="1:8" x14ac:dyDescent="0.25">
      <c r="A85" s="53" t="s">
        <v>24</v>
      </c>
      <c r="B85" s="24" t="s">
        <v>328</v>
      </c>
      <c r="C85" s="25" t="s">
        <v>108</v>
      </c>
      <c r="D85" s="25">
        <v>1</v>
      </c>
      <c r="E85" s="26">
        <v>1750.8928571428571</v>
      </c>
      <c r="F85" s="25" t="s">
        <v>108</v>
      </c>
      <c r="G85" s="25">
        <v>1</v>
      </c>
      <c r="H85" s="88">
        <v>2521.42857</v>
      </c>
    </row>
    <row r="86" spans="1:8" x14ac:dyDescent="0.25">
      <c r="A86" s="53" t="s">
        <v>25</v>
      </c>
      <c r="B86" s="24" t="s">
        <v>329</v>
      </c>
      <c r="C86" s="25" t="s">
        <v>108</v>
      </c>
      <c r="D86" s="25">
        <v>1</v>
      </c>
      <c r="E86" s="26">
        <v>4017.8571428571422</v>
      </c>
      <c r="F86" s="25" t="s">
        <v>108</v>
      </c>
      <c r="G86" s="25">
        <v>1</v>
      </c>
      <c r="H86" s="88">
        <v>1552.67857</v>
      </c>
    </row>
    <row r="87" spans="1:8" x14ac:dyDescent="0.25">
      <c r="A87" s="53" t="s">
        <v>26</v>
      </c>
      <c r="B87" s="24" t="s">
        <v>324</v>
      </c>
      <c r="C87" s="25" t="s">
        <v>108</v>
      </c>
      <c r="D87" s="25">
        <v>1</v>
      </c>
      <c r="E87" s="26">
        <v>4017.8571428571422</v>
      </c>
      <c r="F87" s="25" t="s">
        <v>108</v>
      </c>
      <c r="G87" s="25">
        <v>1</v>
      </c>
      <c r="H87" s="93">
        <v>1552.67857</v>
      </c>
    </row>
    <row r="88" spans="1:8" x14ac:dyDescent="0.25">
      <c r="A88" s="53" t="s">
        <v>27</v>
      </c>
      <c r="B88" s="24" t="s">
        <v>323</v>
      </c>
      <c r="C88" s="25" t="s">
        <v>108</v>
      </c>
      <c r="D88" s="25">
        <v>1</v>
      </c>
      <c r="E88" s="26">
        <v>4017.8571428571422</v>
      </c>
      <c r="F88" s="25" t="s">
        <v>108</v>
      </c>
      <c r="G88" s="25">
        <v>1</v>
      </c>
      <c r="H88" s="93">
        <v>1552.67857</v>
      </c>
    </row>
    <row r="89" spans="1:8" x14ac:dyDescent="0.25">
      <c r="A89" s="50" t="s">
        <v>28</v>
      </c>
      <c r="B89" s="62" t="s">
        <v>55</v>
      </c>
      <c r="C89" s="56"/>
      <c r="D89" s="63"/>
      <c r="E89" s="52">
        <f>E90</f>
        <v>9696.4285714285706</v>
      </c>
      <c r="F89" s="56"/>
      <c r="G89" s="63"/>
      <c r="H89" s="52">
        <f t="shared" ref="H89" si="13">H90</f>
        <v>11023.78</v>
      </c>
    </row>
    <row r="90" spans="1:8" x14ac:dyDescent="0.25">
      <c r="A90" s="53" t="s">
        <v>29</v>
      </c>
      <c r="B90" s="38" t="s">
        <v>240</v>
      </c>
      <c r="C90" s="36" t="s">
        <v>16</v>
      </c>
      <c r="D90" s="36">
        <v>3</v>
      </c>
      <c r="E90" s="54">
        <v>9696.4285714285706</v>
      </c>
      <c r="F90" s="36" t="s">
        <v>16</v>
      </c>
      <c r="G90" s="36">
        <v>3</v>
      </c>
      <c r="H90" s="88">
        <v>11023.78</v>
      </c>
    </row>
    <row r="91" spans="1:8" x14ac:dyDescent="0.25">
      <c r="A91" s="50" t="s">
        <v>30</v>
      </c>
      <c r="B91" s="64" t="s">
        <v>330</v>
      </c>
      <c r="C91" s="47"/>
      <c r="D91" s="38"/>
      <c r="E91" s="52">
        <f>SUM(E92:E105)</f>
        <v>119946.6285342857</v>
      </c>
      <c r="F91" s="47"/>
      <c r="G91" s="38"/>
      <c r="H91" s="52">
        <f t="shared" ref="H91" si="14">SUM(H92:H105)</f>
        <v>46041.482810000001</v>
      </c>
    </row>
    <row r="92" spans="1:8" x14ac:dyDescent="0.25">
      <c r="A92" s="53" t="s">
        <v>56</v>
      </c>
      <c r="B92" s="31" t="s">
        <v>331</v>
      </c>
      <c r="C92" s="36" t="s">
        <v>16</v>
      </c>
      <c r="D92" s="36">
        <v>6</v>
      </c>
      <c r="E92" s="54">
        <v>7708.4999999999991</v>
      </c>
      <c r="F92" s="36" t="s">
        <v>16</v>
      </c>
      <c r="G92" s="36">
        <v>6</v>
      </c>
      <c r="H92" s="88">
        <v>2280</v>
      </c>
    </row>
    <row r="93" spans="1:8" x14ac:dyDescent="0.25">
      <c r="A93" s="53" t="s">
        <v>57</v>
      </c>
      <c r="B93" s="31" t="s">
        <v>332</v>
      </c>
      <c r="C93" s="36" t="s">
        <v>16</v>
      </c>
      <c r="D93" s="36">
        <v>2</v>
      </c>
      <c r="E93" s="54">
        <v>983.48213999999996</v>
      </c>
      <c r="F93" s="36" t="s">
        <v>16</v>
      </c>
      <c r="G93" s="36">
        <v>2</v>
      </c>
      <c r="H93" s="88">
        <v>740</v>
      </c>
    </row>
    <row r="94" spans="1:8" x14ac:dyDescent="0.25">
      <c r="A94" s="53" t="s">
        <v>241</v>
      </c>
      <c r="B94" s="31" t="s">
        <v>95</v>
      </c>
      <c r="C94" s="36" t="s">
        <v>16</v>
      </c>
      <c r="D94" s="36">
        <v>6</v>
      </c>
      <c r="E94" s="54">
        <v>10185.969642857142</v>
      </c>
      <c r="F94" s="36" t="s">
        <v>16</v>
      </c>
      <c r="G94" s="36">
        <v>6</v>
      </c>
      <c r="H94" s="88">
        <v>3660</v>
      </c>
    </row>
    <row r="95" spans="1:8" x14ac:dyDescent="0.25">
      <c r="A95" s="53" t="s">
        <v>242</v>
      </c>
      <c r="B95" s="31" t="s">
        <v>333</v>
      </c>
      <c r="C95" s="36" t="s">
        <v>16</v>
      </c>
      <c r="D95" s="36">
        <v>6</v>
      </c>
      <c r="E95" s="54">
        <v>10178.571428571428</v>
      </c>
      <c r="F95" s="36" t="s">
        <v>16</v>
      </c>
      <c r="G95" s="36">
        <v>6</v>
      </c>
      <c r="H95" s="88">
        <v>21276.6</v>
      </c>
    </row>
    <row r="96" spans="1:8" ht="33" x14ac:dyDescent="0.25">
      <c r="A96" s="53" t="s">
        <v>334</v>
      </c>
      <c r="B96" s="61" t="s">
        <v>335</v>
      </c>
      <c r="C96" s="36" t="s">
        <v>66</v>
      </c>
      <c r="D96" s="36">
        <v>5</v>
      </c>
      <c r="E96" s="54">
        <v>22070.758928571424</v>
      </c>
      <c r="F96" s="36"/>
      <c r="G96" s="36"/>
      <c r="H96" s="93"/>
    </row>
    <row r="97" spans="1:8" ht="33" x14ac:dyDescent="0.25">
      <c r="A97" s="53" t="s">
        <v>336</v>
      </c>
      <c r="B97" s="31" t="s">
        <v>337</v>
      </c>
      <c r="C97" s="36" t="s">
        <v>66</v>
      </c>
      <c r="D97" s="36">
        <v>9</v>
      </c>
      <c r="E97" s="54">
        <v>42128.558035714283</v>
      </c>
      <c r="F97" s="36"/>
      <c r="G97" s="36"/>
      <c r="H97" s="93"/>
    </row>
    <row r="98" spans="1:8" x14ac:dyDescent="0.25">
      <c r="A98" s="53" t="s">
        <v>338</v>
      </c>
      <c r="B98" s="31" t="s">
        <v>83</v>
      </c>
      <c r="C98" s="36" t="s">
        <v>16</v>
      </c>
      <c r="D98" s="36">
        <v>6</v>
      </c>
      <c r="E98" s="54">
        <v>1986.12318</v>
      </c>
      <c r="F98" s="36" t="s">
        <v>16</v>
      </c>
      <c r="G98" s="36">
        <v>6</v>
      </c>
      <c r="H98" s="88">
        <v>970.69799999999998</v>
      </c>
    </row>
    <row r="99" spans="1:8" x14ac:dyDescent="0.25">
      <c r="A99" s="53" t="s">
        <v>339</v>
      </c>
      <c r="B99" s="31" t="s">
        <v>340</v>
      </c>
      <c r="C99" s="36"/>
      <c r="D99" s="36">
        <v>1</v>
      </c>
      <c r="E99" s="54">
        <v>798.59642857142853</v>
      </c>
      <c r="F99" s="36"/>
      <c r="G99" s="36">
        <v>1</v>
      </c>
      <c r="H99" s="88">
        <v>2923.2473100000002</v>
      </c>
    </row>
    <row r="100" spans="1:8" x14ac:dyDescent="0.25">
      <c r="A100" s="53" t="s">
        <v>341</v>
      </c>
      <c r="B100" s="37" t="s">
        <v>96</v>
      </c>
      <c r="C100" s="36" t="s">
        <v>16</v>
      </c>
      <c r="D100" s="65">
        <v>3</v>
      </c>
      <c r="E100" s="58">
        <v>1721.6008928571428</v>
      </c>
      <c r="F100" s="36" t="s">
        <v>16</v>
      </c>
      <c r="G100" s="65">
        <v>3</v>
      </c>
      <c r="H100" s="88">
        <v>1506</v>
      </c>
    </row>
    <row r="101" spans="1:8" x14ac:dyDescent="0.25">
      <c r="A101" s="53" t="s">
        <v>342</v>
      </c>
      <c r="B101" s="37" t="s">
        <v>248</v>
      </c>
      <c r="C101" s="36" t="s">
        <v>16</v>
      </c>
      <c r="D101" s="65">
        <v>2</v>
      </c>
      <c r="E101" s="58">
        <v>4215.8482142857138</v>
      </c>
      <c r="F101" s="36" t="s">
        <v>16</v>
      </c>
      <c r="G101" s="65">
        <v>2</v>
      </c>
      <c r="H101" s="88">
        <v>1790.9375</v>
      </c>
    </row>
    <row r="102" spans="1:8" x14ac:dyDescent="0.25">
      <c r="A102" s="53" t="s">
        <v>343</v>
      </c>
      <c r="B102" s="37" t="s">
        <v>344</v>
      </c>
      <c r="C102" s="36" t="s">
        <v>16</v>
      </c>
      <c r="D102" s="65">
        <v>6</v>
      </c>
      <c r="E102" s="58">
        <v>10224.948214285712</v>
      </c>
      <c r="F102" s="36" t="s">
        <v>16</v>
      </c>
      <c r="G102" s="65">
        <v>6</v>
      </c>
      <c r="H102" s="88">
        <v>7500</v>
      </c>
    </row>
    <row r="103" spans="1:8" x14ac:dyDescent="0.25">
      <c r="A103" s="53" t="s">
        <v>345</v>
      </c>
      <c r="B103" s="37" t="s">
        <v>346</v>
      </c>
      <c r="C103" s="36" t="s">
        <v>16</v>
      </c>
      <c r="D103" s="65">
        <v>2</v>
      </c>
      <c r="E103" s="58">
        <v>4073.571428571428</v>
      </c>
      <c r="F103" s="36" t="s">
        <v>16</v>
      </c>
      <c r="G103" s="65">
        <v>2</v>
      </c>
      <c r="H103" s="88">
        <v>1320</v>
      </c>
    </row>
    <row r="104" spans="1:8" x14ac:dyDescent="0.25">
      <c r="A104" s="53" t="s">
        <v>347</v>
      </c>
      <c r="B104" s="37" t="s">
        <v>348</v>
      </c>
      <c r="C104" s="36" t="s">
        <v>16</v>
      </c>
      <c r="D104" s="63">
        <v>6</v>
      </c>
      <c r="E104" s="30">
        <v>1572.8999999999999</v>
      </c>
      <c r="F104" s="36" t="s">
        <v>16</v>
      </c>
      <c r="G104" s="63">
        <v>6</v>
      </c>
      <c r="H104" s="88">
        <v>1170</v>
      </c>
    </row>
    <row r="105" spans="1:8" x14ac:dyDescent="0.25">
      <c r="A105" s="53" t="s">
        <v>349</v>
      </c>
      <c r="B105" s="37" t="s">
        <v>348</v>
      </c>
      <c r="C105" s="36" t="s">
        <v>16</v>
      </c>
      <c r="D105" s="63">
        <v>8</v>
      </c>
      <c r="E105" s="30">
        <v>2097.1999999999998</v>
      </c>
      <c r="F105" s="36" t="s">
        <v>16</v>
      </c>
      <c r="G105" s="63">
        <v>8</v>
      </c>
      <c r="H105" s="88">
        <v>904</v>
      </c>
    </row>
    <row r="106" spans="1:8" x14ac:dyDescent="0.25">
      <c r="A106" s="50" t="s">
        <v>58</v>
      </c>
      <c r="B106" s="51" t="s">
        <v>69</v>
      </c>
      <c r="C106" s="56"/>
      <c r="D106" s="56"/>
      <c r="E106" s="66">
        <f>SUM(E107:E109)</f>
        <v>17133.998714285714</v>
      </c>
      <c r="F106" s="56"/>
      <c r="G106" s="56"/>
      <c r="H106" s="66">
        <f t="shared" ref="H106" si="15">SUM(H107:H109)</f>
        <v>6451.5219200000001</v>
      </c>
    </row>
    <row r="107" spans="1:8" x14ac:dyDescent="0.25">
      <c r="A107" s="53" t="s">
        <v>59</v>
      </c>
      <c r="B107" s="31" t="s">
        <v>350</v>
      </c>
      <c r="C107" s="36" t="s">
        <v>16</v>
      </c>
      <c r="D107" s="36">
        <v>2</v>
      </c>
      <c r="E107" s="54">
        <v>3566.3879999999999</v>
      </c>
      <c r="F107" s="36" t="s">
        <v>16</v>
      </c>
      <c r="G107" s="36">
        <v>2</v>
      </c>
      <c r="H107" s="88">
        <v>5711.5219200000001</v>
      </c>
    </row>
    <row r="108" spans="1:8" x14ac:dyDescent="0.25">
      <c r="A108" s="53" t="s">
        <v>60</v>
      </c>
      <c r="B108" s="31" t="s">
        <v>101</v>
      </c>
      <c r="C108" s="36" t="s">
        <v>16</v>
      </c>
      <c r="D108" s="36">
        <v>2</v>
      </c>
      <c r="E108" s="54">
        <v>982.142857142857</v>
      </c>
      <c r="F108" s="36" t="s">
        <v>16</v>
      </c>
      <c r="G108" s="36">
        <v>2</v>
      </c>
      <c r="H108" s="88">
        <v>740</v>
      </c>
    </row>
    <row r="109" spans="1:8" ht="31.5" customHeight="1" x14ac:dyDescent="0.25">
      <c r="A109" s="53" t="s">
        <v>243</v>
      </c>
      <c r="B109" s="31" t="s">
        <v>351</v>
      </c>
      <c r="C109" s="36" t="s">
        <v>66</v>
      </c>
      <c r="D109" s="36">
        <v>4</v>
      </c>
      <c r="E109" s="54">
        <v>12585.467857142856</v>
      </c>
      <c r="F109" s="36"/>
      <c r="G109" s="36"/>
      <c r="H109" s="93"/>
    </row>
    <row r="110" spans="1:8" x14ac:dyDescent="0.25">
      <c r="A110" s="50" t="s">
        <v>62</v>
      </c>
      <c r="B110" s="51" t="s">
        <v>352</v>
      </c>
      <c r="C110" s="36"/>
      <c r="D110" s="36"/>
      <c r="E110" s="67">
        <f>SUM(E111:E114)</f>
        <v>3522.7285714285708</v>
      </c>
      <c r="F110" s="36"/>
      <c r="G110" s="36"/>
      <c r="H110" s="67">
        <f>SUM(H111:H114)</f>
        <v>2786.826</v>
      </c>
    </row>
    <row r="111" spans="1:8" x14ac:dyDescent="0.25">
      <c r="A111" s="53" t="s">
        <v>63</v>
      </c>
      <c r="B111" s="61" t="s">
        <v>353</v>
      </c>
      <c r="C111" s="36" t="s">
        <v>16</v>
      </c>
      <c r="D111" s="36">
        <v>3</v>
      </c>
      <c r="E111" s="54">
        <v>1125</v>
      </c>
      <c r="F111" s="36" t="s">
        <v>16</v>
      </c>
      <c r="G111" s="36">
        <v>3</v>
      </c>
      <c r="H111" s="104">
        <v>1227</v>
      </c>
    </row>
    <row r="112" spans="1:8" x14ac:dyDescent="0.25">
      <c r="A112" s="53" t="s">
        <v>354</v>
      </c>
      <c r="B112" s="31" t="s">
        <v>355</v>
      </c>
      <c r="C112" s="36" t="s">
        <v>16</v>
      </c>
      <c r="D112" s="36">
        <v>6</v>
      </c>
      <c r="E112" s="54">
        <v>1984.1142857142854</v>
      </c>
      <c r="F112" s="36" t="s">
        <v>16</v>
      </c>
      <c r="G112" s="36">
        <v>6</v>
      </c>
      <c r="H112" s="104">
        <v>970.69799999999998</v>
      </c>
    </row>
    <row r="113" spans="1:8" x14ac:dyDescent="0.25">
      <c r="A113" s="53" t="s">
        <v>356</v>
      </c>
      <c r="B113" s="31" t="s">
        <v>357</v>
      </c>
      <c r="C113" s="36" t="s">
        <v>16</v>
      </c>
      <c r="D113" s="36">
        <v>12</v>
      </c>
      <c r="E113" s="54">
        <v>239.50714285714284</v>
      </c>
      <c r="F113" s="36" t="s">
        <v>16</v>
      </c>
      <c r="G113" s="36">
        <v>12</v>
      </c>
      <c r="H113" s="104">
        <v>244.12799999999999</v>
      </c>
    </row>
    <row r="114" spans="1:8" x14ac:dyDescent="0.25">
      <c r="A114" s="53" t="s">
        <v>358</v>
      </c>
      <c r="B114" s="31" t="s">
        <v>788</v>
      </c>
      <c r="C114" s="56" t="s">
        <v>16</v>
      </c>
      <c r="D114" s="68">
        <v>3</v>
      </c>
      <c r="E114" s="57">
        <v>174.10714285714283</v>
      </c>
      <c r="F114" s="56" t="s">
        <v>16</v>
      </c>
      <c r="G114" s="68">
        <v>3</v>
      </c>
      <c r="H114" s="104">
        <v>345</v>
      </c>
    </row>
    <row r="115" spans="1:8" x14ac:dyDescent="0.25">
      <c r="A115" s="50" t="s">
        <v>64</v>
      </c>
      <c r="B115" s="51" t="s">
        <v>359</v>
      </c>
      <c r="C115" s="36"/>
      <c r="D115" s="36"/>
      <c r="E115" s="67">
        <f>SUM(E116:E120)</f>
        <v>38558.094642857141</v>
      </c>
      <c r="F115" s="36"/>
      <c r="G115" s="36"/>
      <c r="H115" s="67">
        <f>SUM(H116:H120)</f>
        <v>9233.4071199999998</v>
      </c>
    </row>
    <row r="116" spans="1:8" x14ac:dyDescent="0.25">
      <c r="A116" s="53" t="s">
        <v>65</v>
      </c>
      <c r="B116" s="31" t="s">
        <v>360</v>
      </c>
      <c r="C116" s="36" t="s">
        <v>16</v>
      </c>
      <c r="D116" s="36">
        <v>6</v>
      </c>
      <c r="E116" s="54">
        <v>1572.8999999999999</v>
      </c>
      <c r="F116" s="36" t="s">
        <v>16</v>
      </c>
      <c r="G116" s="36">
        <v>6</v>
      </c>
      <c r="H116" s="93">
        <v>870</v>
      </c>
    </row>
    <row r="117" spans="1:8" x14ac:dyDescent="0.25">
      <c r="A117" s="53" t="s">
        <v>67</v>
      </c>
      <c r="B117" s="31" t="s">
        <v>360</v>
      </c>
      <c r="C117" s="36" t="s">
        <v>16</v>
      </c>
      <c r="D117" s="36">
        <v>16</v>
      </c>
      <c r="E117" s="54">
        <v>4194.3999999999996</v>
      </c>
      <c r="F117" s="36" t="s">
        <v>16</v>
      </c>
      <c r="G117" s="36">
        <v>16</v>
      </c>
      <c r="H117" s="93">
        <v>1808</v>
      </c>
    </row>
    <row r="118" spans="1:8" x14ac:dyDescent="0.25">
      <c r="A118" s="53"/>
      <c r="B118" s="31" t="s">
        <v>361</v>
      </c>
      <c r="C118" s="36"/>
      <c r="D118" s="36"/>
      <c r="E118" s="54"/>
      <c r="F118" s="36"/>
      <c r="G118" s="36"/>
      <c r="H118" s="88"/>
    </row>
    <row r="119" spans="1:8" ht="33" x14ac:dyDescent="0.25">
      <c r="A119" s="53" t="s">
        <v>362</v>
      </c>
      <c r="B119" s="24" t="s">
        <v>363</v>
      </c>
      <c r="C119" s="25" t="s">
        <v>39</v>
      </c>
      <c r="D119" s="25">
        <v>1</v>
      </c>
      <c r="E119" s="26">
        <v>16457.160714285714</v>
      </c>
      <c r="F119" s="25" t="s">
        <v>39</v>
      </c>
      <c r="G119" s="25">
        <v>1</v>
      </c>
      <c r="H119" s="93">
        <v>3277.7035599999999</v>
      </c>
    </row>
    <row r="120" spans="1:8" ht="33" x14ac:dyDescent="0.25">
      <c r="A120" s="53" t="s">
        <v>364</v>
      </c>
      <c r="B120" s="24" t="s">
        <v>365</v>
      </c>
      <c r="C120" s="25" t="s">
        <v>39</v>
      </c>
      <c r="D120" s="25">
        <v>1</v>
      </c>
      <c r="E120" s="26">
        <v>16333.633928571428</v>
      </c>
      <c r="F120" s="25" t="s">
        <v>39</v>
      </c>
      <c r="G120" s="25">
        <v>1</v>
      </c>
      <c r="H120" s="93">
        <v>3277.7035599999999</v>
      </c>
    </row>
    <row r="121" spans="1:8" x14ac:dyDescent="0.25">
      <c r="A121" s="50" t="s">
        <v>72</v>
      </c>
      <c r="B121" s="51" t="s">
        <v>94</v>
      </c>
      <c r="C121" s="36"/>
      <c r="D121" s="36"/>
      <c r="E121" s="67">
        <f>SUM(E122:E123)</f>
        <v>4649.7389642857133</v>
      </c>
      <c r="F121" s="36"/>
      <c r="G121" s="36"/>
      <c r="H121" s="99">
        <f>SUM(H122:H123)</f>
        <v>11610.80544</v>
      </c>
    </row>
    <row r="122" spans="1:8" x14ac:dyDescent="0.25">
      <c r="A122" s="53" t="s">
        <v>73</v>
      </c>
      <c r="B122" s="31" t="s">
        <v>370</v>
      </c>
      <c r="C122" s="36" t="s">
        <v>16</v>
      </c>
      <c r="D122" s="36">
        <v>3</v>
      </c>
      <c r="E122" s="54">
        <v>4075.8719999999994</v>
      </c>
      <c r="F122" s="36" t="s">
        <v>16</v>
      </c>
      <c r="G122" s="36">
        <v>3</v>
      </c>
      <c r="H122" s="88">
        <v>11108.80544</v>
      </c>
    </row>
    <row r="123" spans="1:8" x14ac:dyDescent="0.25">
      <c r="A123" s="53" t="s">
        <v>74</v>
      </c>
      <c r="B123" s="31" t="s">
        <v>96</v>
      </c>
      <c r="C123" s="36" t="s">
        <v>16</v>
      </c>
      <c r="D123" s="36">
        <v>1</v>
      </c>
      <c r="E123" s="54">
        <v>573.86696428571418</v>
      </c>
      <c r="F123" s="36" t="s">
        <v>16</v>
      </c>
      <c r="G123" s="36">
        <v>1</v>
      </c>
      <c r="H123" s="88">
        <v>502</v>
      </c>
    </row>
    <row r="124" spans="1:8" x14ac:dyDescent="0.25">
      <c r="A124" s="50" t="s">
        <v>68</v>
      </c>
      <c r="B124" s="51" t="s">
        <v>366</v>
      </c>
      <c r="C124" s="36"/>
      <c r="D124" s="36"/>
      <c r="E124" s="67">
        <f>SUM(E125:E127)</f>
        <v>4520.5160714285703</v>
      </c>
      <c r="F124" s="36"/>
      <c r="G124" s="36"/>
      <c r="H124" s="67">
        <f>SUM(H125:H127)</f>
        <v>369</v>
      </c>
    </row>
    <row r="125" spans="1:8" x14ac:dyDescent="0.25">
      <c r="A125" s="53" t="s">
        <v>70</v>
      </c>
      <c r="B125" s="31" t="s">
        <v>367</v>
      </c>
      <c r="C125" s="36" t="s">
        <v>16</v>
      </c>
      <c r="D125" s="36">
        <v>1</v>
      </c>
      <c r="E125" s="54">
        <v>2516.3124999999995</v>
      </c>
      <c r="F125" s="36"/>
      <c r="G125" s="36"/>
      <c r="H125" s="99"/>
    </row>
    <row r="126" spans="1:8" x14ac:dyDescent="0.25">
      <c r="A126" s="53" t="s">
        <v>71</v>
      </c>
      <c r="B126" s="31" t="s">
        <v>83</v>
      </c>
      <c r="C126" s="36" t="s">
        <v>16</v>
      </c>
      <c r="D126" s="36">
        <v>6</v>
      </c>
      <c r="E126" s="54">
        <v>1984.1142857142854</v>
      </c>
      <c r="F126" s="36"/>
      <c r="G126" s="36"/>
      <c r="H126" s="88"/>
    </row>
    <row r="127" spans="1:8" ht="18" customHeight="1" x14ac:dyDescent="0.25">
      <c r="A127" s="53" t="s">
        <v>368</v>
      </c>
      <c r="B127" s="91" t="s">
        <v>369</v>
      </c>
      <c r="C127" s="36" t="s">
        <v>16</v>
      </c>
      <c r="D127" s="36">
        <v>3</v>
      </c>
      <c r="E127" s="54">
        <v>20.089285714285715</v>
      </c>
      <c r="F127" s="36" t="s">
        <v>16</v>
      </c>
      <c r="G127" s="36">
        <v>3</v>
      </c>
      <c r="H127" s="88">
        <v>369</v>
      </c>
    </row>
    <row r="128" spans="1:8" x14ac:dyDescent="0.25">
      <c r="A128" s="50" t="s">
        <v>76</v>
      </c>
      <c r="B128" s="51" t="s">
        <v>371</v>
      </c>
      <c r="C128" s="36"/>
      <c r="D128" s="36"/>
      <c r="E128" s="67">
        <f>SUM(E129:E132)</f>
        <v>3618.1079999999993</v>
      </c>
      <c r="F128" s="36"/>
      <c r="G128" s="36"/>
      <c r="H128" s="67">
        <f t="shared" ref="H128" si="16">SUM(H129:H132)</f>
        <v>4729.5027200000004</v>
      </c>
    </row>
    <row r="129" spans="1:8" x14ac:dyDescent="0.25">
      <c r="A129" s="53" t="s">
        <v>77</v>
      </c>
      <c r="B129" s="31" t="s">
        <v>372</v>
      </c>
      <c r="C129" s="56" t="s">
        <v>16</v>
      </c>
      <c r="D129" s="56">
        <v>1</v>
      </c>
      <c r="E129" s="57">
        <v>1868.1079999999997</v>
      </c>
      <c r="F129" s="56" t="s">
        <v>16</v>
      </c>
      <c r="G129" s="56">
        <v>1</v>
      </c>
      <c r="H129" s="88">
        <v>2772</v>
      </c>
    </row>
    <row r="130" spans="1:8" x14ac:dyDescent="0.25">
      <c r="A130" s="53" t="s">
        <v>78</v>
      </c>
      <c r="B130" s="31" t="s">
        <v>373</v>
      </c>
      <c r="C130" s="56" t="s">
        <v>16</v>
      </c>
      <c r="D130" s="56">
        <v>1</v>
      </c>
      <c r="E130" s="57">
        <v>767.85714285714289</v>
      </c>
      <c r="F130" s="56" t="s">
        <v>16</v>
      </c>
      <c r="G130" s="56">
        <v>1</v>
      </c>
      <c r="H130" s="88">
        <v>848.50271999999995</v>
      </c>
    </row>
    <row r="131" spans="1:8" x14ac:dyDescent="0.25">
      <c r="A131" s="53" t="s">
        <v>79</v>
      </c>
      <c r="B131" s="31" t="s">
        <v>244</v>
      </c>
      <c r="C131" s="56" t="s">
        <v>16</v>
      </c>
      <c r="D131" s="56">
        <v>2</v>
      </c>
      <c r="E131" s="57">
        <v>982.142857142857</v>
      </c>
      <c r="F131" s="56" t="s">
        <v>16</v>
      </c>
      <c r="G131" s="56">
        <v>2</v>
      </c>
      <c r="H131" s="88">
        <v>740</v>
      </c>
    </row>
    <row r="132" spans="1:8" x14ac:dyDescent="0.25">
      <c r="A132" s="53" t="s">
        <v>80</v>
      </c>
      <c r="B132" s="91" t="s">
        <v>369</v>
      </c>
      <c r="C132" s="56" t="s">
        <v>16</v>
      </c>
      <c r="D132" s="68">
        <v>3</v>
      </c>
      <c r="E132" s="57">
        <v>0</v>
      </c>
      <c r="F132" s="56" t="s">
        <v>16</v>
      </c>
      <c r="G132" s="68">
        <v>3</v>
      </c>
      <c r="H132" s="88">
        <v>369</v>
      </c>
    </row>
    <row r="133" spans="1:8" x14ac:dyDescent="0.25">
      <c r="A133" s="50" t="s">
        <v>81</v>
      </c>
      <c r="B133" s="51" t="s">
        <v>260</v>
      </c>
      <c r="C133" s="36"/>
      <c r="D133" s="36"/>
      <c r="E133" s="67">
        <f>E134</f>
        <v>982.142857142857</v>
      </c>
      <c r="F133" s="36"/>
      <c r="G133" s="36"/>
      <c r="H133" s="99">
        <f>SUM(H134)</f>
        <v>740</v>
      </c>
    </row>
    <row r="134" spans="1:8" x14ac:dyDescent="0.25">
      <c r="A134" s="53" t="s">
        <v>82</v>
      </c>
      <c r="B134" s="31" t="s">
        <v>101</v>
      </c>
      <c r="C134" s="36" t="s">
        <v>16</v>
      </c>
      <c r="D134" s="36">
        <v>2</v>
      </c>
      <c r="E134" s="54">
        <v>982.142857142857</v>
      </c>
      <c r="F134" s="36" t="s">
        <v>16</v>
      </c>
      <c r="G134" s="36">
        <v>2</v>
      </c>
      <c r="H134" s="88">
        <v>740</v>
      </c>
    </row>
    <row r="135" spans="1:8" x14ac:dyDescent="0.25">
      <c r="A135" s="69" t="s">
        <v>84</v>
      </c>
      <c r="B135" s="51" t="s">
        <v>374</v>
      </c>
      <c r="C135" s="36"/>
      <c r="D135" s="36"/>
      <c r="E135" s="52">
        <f>SUM(E136:E138)</f>
        <v>40399.268330357132</v>
      </c>
      <c r="F135" s="36"/>
      <c r="G135" s="36"/>
      <c r="H135" s="52">
        <f t="shared" ref="H135" si="17">SUM(H136:H138)</f>
        <v>0</v>
      </c>
    </row>
    <row r="136" spans="1:8" x14ac:dyDescent="0.25">
      <c r="A136" s="70" t="s">
        <v>85</v>
      </c>
      <c r="B136" s="31" t="s">
        <v>375</v>
      </c>
      <c r="C136" s="36" t="s">
        <v>66</v>
      </c>
      <c r="D136" s="56">
        <v>1</v>
      </c>
      <c r="E136" s="57">
        <v>34993.059401785707</v>
      </c>
      <c r="F136" s="36"/>
      <c r="G136" s="56"/>
      <c r="H136" s="88"/>
    </row>
    <row r="137" spans="1:8" ht="33" x14ac:dyDescent="0.25">
      <c r="A137" s="70" t="s">
        <v>86</v>
      </c>
      <c r="B137" s="61" t="s">
        <v>335</v>
      </c>
      <c r="C137" s="36" t="s">
        <v>66</v>
      </c>
      <c r="D137" s="36">
        <v>1</v>
      </c>
      <c r="E137" s="54">
        <v>4414.1517857142853</v>
      </c>
      <c r="F137" s="36"/>
      <c r="G137" s="36"/>
      <c r="H137" s="93"/>
    </row>
    <row r="138" spans="1:8" x14ac:dyDescent="0.25">
      <c r="A138" s="70" t="s">
        <v>247</v>
      </c>
      <c r="B138" s="31" t="s">
        <v>83</v>
      </c>
      <c r="C138" s="36" t="s">
        <v>16</v>
      </c>
      <c r="D138" s="36">
        <v>3</v>
      </c>
      <c r="E138" s="54">
        <v>992.05714285714271</v>
      </c>
      <c r="F138" s="36"/>
      <c r="G138" s="36"/>
      <c r="H138" s="88"/>
    </row>
    <row r="139" spans="1:8" x14ac:dyDescent="0.25">
      <c r="A139" s="69" t="s">
        <v>87</v>
      </c>
      <c r="B139" s="51" t="s">
        <v>376</v>
      </c>
      <c r="C139" s="36"/>
      <c r="D139" s="36"/>
      <c r="E139" s="52">
        <f>SUM(E140:E142)</f>
        <v>53450.063866071418</v>
      </c>
      <c r="F139" s="36"/>
      <c r="G139" s="36"/>
      <c r="H139" s="52">
        <f t="shared" ref="H139" si="18">SUM(H140:H142)</f>
        <v>0</v>
      </c>
    </row>
    <row r="140" spans="1:8" x14ac:dyDescent="0.25">
      <c r="A140" s="71" t="s">
        <v>88</v>
      </c>
      <c r="B140" s="31" t="s">
        <v>375</v>
      </c>
      <c r="C140" s="36" t="s">
        <v>66</v>
      </c>
      <c r="D140" s="56">
        <v>1</v>
      </c>
      <c r="E140" s="57">
        <v>34993.059401785707</v>
      </c>
      <c r="F140" s="36"/>
      <c r="G140" s="56"/>
      <c r="H140" s="88"/>
    </row>
    <row r="141" spans="1:8" ht="33" x14ac:dyDescent="0.25">
      <c r="A141" s="71" t="s">
        <v>249</v>
      </c>
      <c r="B141" s="61" t="s">
        <v>335</v>
      </c>
      <c r="C141" s="36" t="s">
        <v>66</v>
      </c>
      <c r="D141" s="36">
        <v>1</v>
      </c>
      <c r="E141" s="54">
        <v>4414.1517857142853</v>
      </c>
      <c r="F141" s="36"/>
      <c r="G141" s="36"/>
      <c r="H141" s="104"/>
    </row>
    <row r="142" spans="1:8" ht="33" x14ac:dyDescent="0.25">
      <c r="A142" s="71" t="s">
        <v>250</v>
      </c>
      <c r="B142" s="61" t="s">
        <v>377</v>
      </c>
      <c r="C142" s="36" t="s">
        <v>66</v>
      </c>
      <c r="D142" s="36">
        <v>3</v>
      </c>
      <c r="E142" s="54">
        <v>14042.852678571428</v>
      </c>
      <c r="F142" s="36"/>
      <c r="G142" s="36"/>
      <c r="H142" s="104"/>
    </row>
    <row r="143" spans="1:8" x14ac:dyDescent="0.25">
      <c r="A143" s="72">
        <v>18</v>
      </c>
      <c r="B143" s="73" t="s">
        <v>378</v>
      </c>
      <c r="C143" s="73"/>
      <c r="D143" s="73"/>
      <c r="E143" s="34">
        <f>SUM(E144:E152)</f>
        <v>85132.535999999993</v>
      </c>
      <c r="F143" s="73"/>
      <c r="G143" s="73"/>
      <c r="H143" s="34">
        <f t="shared" ref="H143" si="19">SUM(H144:H152)</f>
        <v>74735.872799999997</v>
      </c>
    </row>
    <row r="144" spans="1:8" x14ac:dyDescent="0.25">
      <c r="A144" s="20" t="s">
        <v>89</v>
      </c>
      <c r="B144" s="38" t="s">
        <v>98</v>
      </c>
      <c r="C144" s="36" t="s">
        <v>16</v>
      </c>
      <c r="D144" s="36">
        <v>16</v>
      </c>
      <c r="E144" s="74">
        <v>27266.528571428571</v>
      </c>
      <c r="F144" s="36" t="s">
        <v>16</v>
      </c>
      <c r="G144" s="36">
        <v>16</v>
      </c>
      <c r="H144" s="88">
        <v>20000</v>
      </c>
    </row>
    <row r="145" spans="1:8" x14ac:dyDescent="0.25">
      <c r="A145" s="20" t="s">
        <v>252</v>
      </c>
      <c r="B145" s="37" t="s">
        <v>61</v>
      </c>
      <c r="C145" s="56" t="s">
        <v>16</v>
      </c>
      <c r="D145" s="75">
        <v>2</v>
      </c>
      <c r="E145" s="54">
        <v>4073.5714285714198</v>
      </c>
      <c r="F145" s="56" t="s">
        <v>16</v>
      </c>
      <c r="G145" s="75">
        <v>2</v>
      </c>
      <c r="H145" s="88">
        <v>1320</v>
      </c>
    </row>
    <row r="146" spans="1:8" x14ac:dyDescent="0.25">
      <c r="A146" s="20" t="s">
        <v>253</v>
      </c>
      <c r="B146" s="37" t="s">
        <v>99</v>
      </c>
      <c r="C146" s="56" t="s">
        <v>16</v>
      </c>
      <c r="D146" s="75">
        <v>18</v>
      </c>
      <c r="E146" s="54">
        <v>14828.868</v>
      </c>
      <c r="F146" s="56" t="s">
        <v>16</v>
      </c>
      <c r="G146" s="75">
        <v>18</v>
      </c>
      <c r="H146" s="88">
        <v>3150</v>
      </c>
    </row>
    <row r="147" spans="1:8" x14ac:dyDescent="0.25">
      <c r="A147" s="20" t="s">
        <v>254</v>
      </c>
      <c r="B147" s="31" t="s">
        <v>379</v>
      </c>
      <c r="C147" s="56" t="s">
        <v>16</v>
      </c>
      <c r="D147" s="68">
        <v>1</v>
      </c>
      <c r="E147" s="57">
        <v>2449.768</v>
      </c>
      <c r="F147" s="56" t="s">
        <v>16</v>
      </c>
      <c r="G147" s="68">
        <v>1</v>
      </c>
      <c r="H147" s="88">
        <v>4097.4048000000003</v>
      </c>
    </row>
    <row r="148" spans="1:8" x14ac:dyDescent="0.25">
      <c r="A148" s="20" t="s">
        <v>255</v>
      </c>
      <c r="B148" s="31" t="s">
        <v>101</v>
      </c>
      <c r="C148" s="56" t="s">
        <v>16</v>
      </c>
      <c r="D148" s="68">
        <v>2</v>
      </c>
      <c r="E148" s="57">
        <v>982.142857142857</v>
      </c>
      <c r="F148" s="56" t="s">
        <v>16</v>
      </c>
      <c r="G148" s="68">
        <v>2</v>
      </c>
      <c r="H148" s="88">
        <v>740</v>
      </c>
    </row>
    <row r="149" spans="1:8" x14ac:dyDescent="0.25">
      <c r="A149" s="20" t="s">
        <v>256</v>
      </c>
      <c r="B149" s="31" t="s">
        <v>100</v>
      </c>
      <c r="C149" s="56" t="s">
        <v>16</v>
      </c>
      <c r="D149" s="68">
        <v>16</v>
      </c>
      <c r="E149" s="57">
        <v>27142.857142857141</v>
      </c>
      <c r="F149" s="56" t="s">
        <v>16</v>
      </c>
      <c r="G149" s="68">
        <v>16</v>
      </c>
      <c r="H149" s="88">
        <v>41675.199999999997</v>
      </c>
    </row>
    <row r="150" spans="1:8" x14ac:dyDescent="0.25">
      <c r="A150" s="20" t="s">
        <v>257</v>
      </c>
      <c r="B150" s="91" t="s">
        <v>266</v>
      </c>
      <c r="C150" s="56" t="s">
        <v>16</v>
      </c>
      <c r="D150" s="68">
        <v>6</v>
      </c>
      <c r="E150" s="57">
        <v>0</v>
      </c>
      <c r="F150" s="56" t="s">
        <v>16</v>
      </c>
      <c r="G150" s="68">
        <v>6</v>
      </c>
      <c r="H150" s="104">
        <v>144</v>
      </c>
    </row>
    <row r="151" spans="1:8" x14ac:dyDescent="0.25">
      <c r="A151" s="20" t="s">
        <v>258</v>
      </c>
      <c r="B151" s="91" t="s">
        <v>264</v>
      </c>
      <c r="C151" s="56" t="s">
        <v>16</v>
      </c>
      <c r="D151" s="68">
        <v>3</v>
      </c>
      <c r="E151" s="57">
        <v>0</v>
      </c>
      <c r="F151" s="56" t="s">
        <v>16</v>
      </c>
      <c r="G151" s="68">
        <v>3</v>
      </c>
      <c r="H151" s="104">
        <v>89.268000000000001</v>
      </c>
    </row>
    <row r="152" spans="1:8" x14ac:dyDescent="0.25">
      <c r="A152" s="20" t="s">
        <v>259</v>
      </c>
      <c r="B152" s="37" t="s">
        <v>380</v>
      </c>
      <c r="C152" s="56" t="s">
        <v>16</v>
      </c>
      <c r="D152" s="68">
        <v>32</v>
      </c>
      <c r="E152" s="57">
        <v>8388.7999999999993</v>
      </c>
      <c r="F152" s="56" t="s">
        <v>16</v>
      </c>
      <c r="G152" s="68">
        <v>32</v>
      </c>
      <c r="H152" s="88">
        <v>3520</v>
      </c>
    </row>
    <row r="153" spans="1:8" x14ac:dyDescent="0.25">
      <c r="A153" s="76" t="s">
        <v>90</v>
      </c>
      <c r="B153" s="73" t="s">
        <v>381</v>
      </c>
      <c r="C153" s="73"/>
      <c r="D153" s="73"/>
      <c r="E153" s="34">
        <f>SUM(E155:E161)</f>
        <v>65471.11870714285</v>
      </c>
      <c r="F153" s="73"/>
      <c r="G153" s="73"/>
      <c r="H153" s="99">
        <f>SUM(H154:H163)</f>
        <v>131512.93584000002</v>
      </c>
    </row>
    <row r="154" spans="1:8" x14ac:dyDescent="0.25">
      <c r="A154" s="32"/>
      <c r="B154" s="77" t="s">
        <v>97</v>
      </c>
      <c r="C154" s="78"/>
      <c r="D154" s="78"/>
      <c r="E154" s="52"/>
      <c r="F154" s="78"/>
      <c r="G154" s="78"/>
      <c r="H154" s="88"/>
    </row>
    <row r="155" spans="1:8" x14ac:dyDescent="0.25">
      <c r="A155" s="20" t="s">
        <v>91</v>
      </c>
      <c r="B155" s="38" t="s">
        <v>98</v>
      </c>
      <c r="C155" s="36" t="s">
        <v>16</v>
      </c>
      <c r="D155" s="36">
        <v>12</v>
      </c>
      <c r="E155" s="74">
        <v>20449.896428571428</v>
      </c>
      <c r="F155" s="36" t="s">
        <v>16</v>
      </c>
      <c r="G155" s="36">
        <v>12</v>
      </c>
      <c r="H155" s="88">
        <v>15000</v>
      </c>
    </row>
    <row r="156" spans="1:8" x14ac:dyDescent="0.25">
      <c r="A156" s="20" t="s">
        <v>261</v>
      </c>
      <c r="B156" s="37" t="s">
        <v>61</v>
      </c>
      <c r="C156" s="56" t="s">
        <v>16</v>
      </c>
      <c r="D156" s="75">
        <v>2</v>
      </c>
      <c r="E156" s="54">
        <v>4073.5714285714198</v>
      </c>
      <c r="F156" s="56" t="s">
        <v>16</v>
      </c>
      <c r="G156" s="75">
        <v>2</v>
      </c>
      <c r="H156" s="88">
        <v>1320</v>
      </c>
    </row>
    <row r="157" spans="1:8" x14ac:dyDescent="0.25">
      <c r="A157" s="20" t="s">
        <v>262</v>
      </c>
      <c r="B157" s="37" t="s">
        <v>99</v>
      </c>
      <c r="C157" s="56" t="s">
        <v>16</v>
      </c>
      <c r="D157" s="75">
        <v>14</v>
      </c>
      <c r="E157" s="54">
        <v>11533.564</v>
      </c>
      <c r="F157" s="56" t="s">
        <v>16</v>
      </c>
      <c r="G157" s="75">
        <v>14</v>
      </c>
      <c r="H157" s="88">
        <v>2450</v>
      </c>
    </row>
    <row r="158" spans="1:8" x14ac:dyDescent="0.25">
      <c r="A158" s="20" t="s">
        <v>263</v>
      </c>
      <c r="B158" s="31" t="s">
        <v>382</v>
      </c>
      <c r="C158" s="65" t="s">
        <v>16</v>
      </c>
      <c r="D158" s="75">
        <v>1</v>
      </c>
      <c r="E158" s="58">
        <v>1783.1939999999997</v>
      </c>
      <c r="F158" s="65" t="s">
        <v>16</v>
      </c>
      <c r="G158" s="75">
        <v>1</v>
      </c>
      <c r="H158" s="88">
        <v>2855.7609600000001</v>
      </c>
    </row>
    <row r="159" spans="1:8" x14ac:dyDescent="0.25">
      <c r="A159" s="20" t="s">
        <v>265</v>
      </c>
      <c r="B159" s="37" t="s">
        <v>360</v>
      </c>
      <c r="C159" s="65" t="s">
        <v>16</v>
      </c>
      <c r="D159" s="75">
        <v>24</v>
      </c>
      <c r="E159" s="58">
        <v>6291.6071357142855</v>
      </c>
      <c r="F159" s="65" t="s">
        <v>16</v>
      </c>
      <c r="G159" s="75">
        <v>24</v>
      </c>
      <c r="H159" s="88">
        <v>2640</v>
      </c>
    </row>
    <row r="160" spans="1:8" x14ac:dyDescent="0.25">
      <c r="A160" s="20" t="s">
        <v>383</v>
      </c>
      <c r="B160" s="37" t="s">
        <v>244</v>
      </c>
      <c r="C160" s="65" t="s">
        <v>16</v>
      </c>
      <c r="D160" s="75">
        <v>2</v>
      </c>
      <c r="E160" s="58">
        <v>982.142857142857</v>
      </c>
      <c r="F160" s="65" t="s">
        <v>16</v>
      </c>
      <c r="G160" s="75">
        <v>2</v>
      </c>
      <c r="H160" s="88">
        <v>740</v>
      </c>
    </row>
    <row r="161" spans="1:8" x14ac:dyDescent="0.25">
      <c r="A161" s="20" t="s">
        <v>384</v>
      </c>
      <c r="B161" s="37" t="s">
        <v>333</v>
      </c>
      <c r="C161" s="65" t="s">
        <v>16</v>
      </c>
      <c r="D161" s="75">
        <v>12</v>
      </c>
      <c r="E161" s="58">
        <v>20357.142857142855</v>
      </c>
      <c r="F161" s="65" t="s">
        <v>16</v>
      </c>
      <c r="G161" s="75">
        <v>12</v>
      </c>
      <c r="H161" s="88">
        <v>31408.799999999999</v>
      </c>
    </row>
    <row r="162" spans="1:8" ht="29.25" customHeight="1" x14ac:dyDescent="0.25">
      <c r="A162" s="50" t="s">
        <v>92</v>
      </c>
      <c r="B162" s="51" t="s">
        <v>385</v>
      </c>
      <c r="C162" s="5"/>
      <c r="D162" s="5"/>
      <c r="E162" s="66">
        <f>E163+E164+E165+E166+E167+E168+E170+E171+E172+E173</f>
        <v>68856.765035714285</v>
      </c>
      <c r="F162" s="5"/>
      <c r="G162" s="5"/>
      <c r="H162" s="66">
        <f t="shared" ref="H162" si="20">H163+H164+H165+H166+H167+H168+H170+H171+H172+H173</f>
        <v>67695.950880000019</v>
      </c>
    </row>
    <row r="163" spans="1:8" x14ac:dyDescent="0.25">
      <c r="A163" s="50" t="s">
        <v>93</v>
      </c>
      <c r="B163" s="55" t="s">
        <v>386</v>
      </c>
      <c r="C163" s="56" t="s">
        <v>66</v>
      </c>
      <c r="D163" s="56">
        <v>1</v>
      </c>
      <c r="E163" s="57">
        <v>6629.66</v>
      </c>
      <c r="F163" s="56" t="s">
        <v>66</v>
      </c>
      <c r="G163" s="56">
        <v>1</v>
      </c>
      <c r="H163" s="88">
        <v>7402.424</v>
      </c>
    </row>
    <row r="164" spans="1:8" x14ac:dyDescent="0.25">
      <c r="A164" s="50" t="s">
        <v>267</v>
      </c>
      <c r="B164" s="55" t="s">
        <v>387</v>
      </c>
      <c r="C164" s="56" t="s">
        <v>66</v>
      </c>
      <c r="D164" s="56">
        <v>1</v>
      </c>
      <c r="E164" s="57">
        <v>10342.524999999998</v>
      </c>
      <c r="F164" s="56" t="s">
        <v>66</v>
      </c>
      <c r="G164" s="56">
        <v>1</v>
      </c>
      <c r="H164" s="88">
        <v>14478.6042</v>
      </c>
    </row>
    <row r="165" spans="1:8" x14ac:dyDescent="0.25">
      <c r="A165" s="50" t="s">
        <v>268</v>
      </c>
      <c r="B165" s="55" t="s">
        <v>388</v>
      </c>
      <c r="C165" s="56" t="s">
        <v>66</v>
      </c>
      <c r="D165" s="56">
        <v>1</v>
      </c>
      <c r="E165" s="57">
        <v>10342.524999999998</v>
      </c>
      <c r="F165" s="56" t="s">
        <v>66</v>
      </c>
      <c r="G165" s="56">
        <v>1</v>
      </c>
      <c r="H165" s="88">
        <v>13151.115900000001</v>
      </c>
    </row>
    <row r="166" spans="1:8" x14ac:dyDescent="0.25">
      <c r="A166" s="50" t="s">
        <v>389</v>
      </c>
      <c r="B166" s="55" t="s">
        <v>390</v>
      </c>
      <c r="C166" s="56" t="s">
        <v>66</v>
      </c>
      <c r="D166" s="56">
        <v>1</v>
      </c>
      <c r="E166" s="57">
        <v>8162.3580000000002</v>
      </c>
      <c r="F166" s="56" t="s">
        <v>66</v>
      </c>
      <c r="G166" s="56">
        <v>1</v>
      </c>
      <c r="H166" s="88">
        <v>6364.2211200000002</v>
      </c>
    </row>
    <row r="167" spans="1:8" x14ac:dyDescent="0.25">
      <c r="A167" s="50" t="s">
        <v>391</v>
      </c>
      <c r="B167" s="55" t="s">
        <v>392</v>
      </c>
      <c r="C167" s="56" t="s">
        <v>66</v>
      </c>
      <c r="D167" s="56">
        <v>1</v>
      </c>
      <c r="E167" s="57">
        <v>8162.3580000000002</v>
      </c>
      <c r="F167" s="56" t="s">
        <v>66</v>
      </c>
      <c r="G167" s="56">
        <v>1</v>
      </c>
      <c r="H167" s="88">
        <v>6364.2211200000002</v>
      </c>
    </row>
    <row r="168" spans="1:8" x14ac:dyDescent="0.25">
      <c r="A168" s="50" t="s">
        <v>393</v>
      </c>
      <c r="B168" s="89" t="s">
        <v>394</v>
      </c>
      <c r="C168" s="37"/>
      <c r="D168" s="37"/>
      <c r="E168" s="79">
        <f>E169</f>
        <v>1512.5303571428572</v>
      </c>
      <c r="F168" s="37"/>
      <c r="G168" s="37"/>
      <c r="H168" s="99">
        <f>H169</f>
        <v>2677.2759000000001</v>
      </c>
    </row>
    <row r="169" spans="1:8" x14ac:dyDescent="0.25">
      <c r="A169" s="80" t="s">
        <v>395</v>
      </c>
      <c r="B169" s="31" t="s">
        <v>396</v>
      </c>
      <c r="C169" s="56" t="s">
        <v>16</v>
      </c>
      <c r="D169" s="68">
        <v>1</v>
      </c>
      <c r="E169" s="57">
        <v>1512.5303571428572</v>
      </c>
      <c r="F169" s="56" t="s">
        <v>16</v>
      </c>
      <c r="G169" s="68">
        <v>1</v>
      </c>
      <c r="H169" s="88">
        <v>2677.2759000000001</v>
      </c>
    </row>
    <row r="170" spans="1:8" ht="21" customHeight="1" x14ac:dyDescent="0.25">
      <c r="A170" s="50" t="s">
        <v>102</v>
      </c>
      <c r="B170" s="87" t="s">
        <v>787</v>
      </c>
      <c r="C170" s="36" t="s">
        <v>16</v>
      </c>
      <c r="D170" s="56">
        <v>1</v>
      </c>
      <c r="E170" s="57">
        <v>6503.5714285714284</v>
      </c>
      <c r="F170" s="36"/>
      <c r="G170" s="56"/>
      <c r="H170" s="102"/>
    </row>
    <row r="171" spans="1:8" x14ac:dyDescent="0.25">
      <c r="A171" s="50" t="s">
        <v>103</v>
      </c>
      <c r="B171" s="90" t="s">
        <v>397</v>
      </c>
      <c r="C171" s="36" t="s">
        <v>16</v>
      </c>
      <c r="D171" s="56">
        <v>1</v>
      </c>
      <c r="E171" s="57">
        <v>7678.5714285714284</v>
      </c>
      <c r="F171" s="36" t="s">
        <v>16</v>
      </c>
      <c r="G171" s="56">
        <v>1</v>
      </c>
      <c r="H171" s="88">
        <v>5770.2278399999996</v>
      </c>
    </row>
    <row r="172" spans="1:8" ht="31.5" customHeight="1" x14ac:dyDescent="0.25">
      <c r="A172" s="50" t="s">
        <v>104</v>
      </c>
      <c r="B172" s="90" t="s">
        <v>398</v>
      </c>
      <c r="C172" s="36" t="s">
        <v>16</v>
      </c>
      <c r="D172" s="56">
        <v>1</v>
      </c>
      <c r="E172" s="57">
        <v>5716.8348214285706</v>
      </c>
      <c r="F172" s="36" t="s">
        <v>16</v>
      </c>
      <c r="G172" s="56">
        <v>1</v>
      </c>
      <c r="H172" s="93">
        <v>4031.9587200000001</v>
      </c>
    </row>
    <row r="173" spans="1:8" x14ac:dyDescent="0.25">
      <c r="A173" s="50" t="s">
        <v>105</v>
      </c>
      <c r="B173" s="55" t="s">
        <v>399</v>
      </c>
      <c r="C173" s="36"/>
      <c r="D173" s="56"/>
      <c r="E173" s="66">
        <f>SUM(E174:E178)</f>
        <v>3805.8309999999992</v>
      </c>
      <c r="F173" s="36"/>
      <c r="G173" s="56"/>
      <c r="H173" s="99">
        <f>SUM(H174:H178)</f>
        <v>7455.9020799999998</v>
      </c>
    </row>
    <row r="174" spans="1:8" x14ac:dyDescent="0.25">
      <c r="A174" s="53" t="s">
        <v>400</v>
      </c>
      <c r="B174" s="31" t="s">
        <v>401</v>
      </c>
      <c r="C174" s="36" t="s">
        <v>16</v>
      </c>
      <c r="D174" s="56">
        <v>1</v>
      </c>
      <c r="E174" s="57">
        <v>1269.4639999999997</v>
      </c>
      <c r="F174" s="36" t="s">
        <v>16</v>
      </c>
      <c r="G174" s="56">
        <v>1</v>
      </c>
      <c r="H174" s="88">
        <v>2469.6</v>
      </c>
    </row>
    <row r="175" spans="1:8" ht="66" x14ac:dyDescent="0.25">
      <c r="A175" s="53" t="s">
        <v>402</v>
      </c>
      <c r="B175" s="31" t="s">
        <v>789</v>
      </c>
      <c r="C175" s="81" t="s">
        <v>108</v>
      </c>
      <c r="D175" s="81">
        <v>1</v>
      </c>
      <c r="E175" s="74">
        <v>684.39999999999986</v>
      </c>
      <c r="F175" s="81" t="s">
        <v>108</v>
      </c>
      <c r="G175" s="81">
        <v>1</v>
      </c>
      <c r="H175" s="93">
        <v>1700</v>
      </c>
    </row>
    <row r="176" spans="1:8" ht="66" x14ac:dyDescent="0.25">
      <c r="A176" s="53" t="s">
        <v>403</v>
      </c>
      <c r="B176" s="31" t="s">
        <v>786</v>
      </c>
      <c r="C176" s="81" t="s">
        <v>108</v>
      </c>
      <c r="D176" s="81">
        <v>1</v>
      </c>
      <c r="E176" s="74">
        <v>684.39999999999986</v>
      </c>
      <c r="F176" s="81" t="s">
        <v>108</v>
      </c>
      <c r="G176" s="81">
        <v>1</v>
      </c>
      <c r="H176" s="93">
        <v>2000</v>
      </c>
    </row>
    <row r="177" spans="1:8" ht="33" x14ac:dyDescent="0.25">
      <c r="A177" s="53" t="s">
        <v>404</v>
      </c>
      <c r="B177" s="31" t="s">
        <v>405</v>
      </c>
      <c r="C177" s="81" t="s">
        <v>108</v>
      </c>
      <c r="D177" s="81">
        <v>1</v>
      </c>
      <c r="E177" s="74">
        <v>522.22099999999989</v>
      </c>
      <c r="F177" s="81" t="s">
        <v>108</v>
      </c>
      <c r="G177" s="81">
        <v>1</v>
      </c>
      <c r="H177" s="93">
        <v>643.15103999999997</v>
      </c>
    </row>
    <row r="178" spans="1:8" ht="49.5" x14ac:dyDescent="0.25">
      <c r="A178" s="53" t="s">
        <v>406</v>
      </c>
      <c r="B178" s="31" t="s">
        <v>407</v>
      </c>
      <c r="C178" s="81" t="s">
        <v>108</v>
      </c>
      <c r="D178" s="81">
        <v>1</v>
      </c>
      <c r="E178" s="74">
        <v>645.346</v>
      </c>
      <c r="F178" s="81" t="s">
        <v>108</v>
      </c>
      <c r="G178" s="81">
        <v>1</v>
      </c>
      <c r="H178" s="93">
        <v>643.15103999999997</v>
      </c>
    </row>
    <row r="179" spans="1:8" ht="17.25" customHeight="1" x14ac:dyDescent="0.25">
      <c r="A179" s="53"/>
      <c r="B179" s="31"/>
      <c r="C179" s="81"/>
      <c r="D179" s="81"/>
      <c r="E179" s="74"/>
      <c r="F179" s="81"/>
      <c r="G179" s="81"/>
      <c r="H179" s="88"/>
    </row>
    <row r="180" spans="1:8" ht="33" x14ac:dyDescent="0.25">
      <c r="A180" s="50" t="s">
        <v>106</v>
      </c>
      <c r="B180" s="51" t="s">
        <v>114</v>
      </c>
      <c r="C180" s="36"/>
      <c r="D180" s="36"/>
      <c r="E180" s="52">
        <f>E181+E187+E193+E221+E254+E430+E478+E505</f>
        <v>175896.09246428573</v>
      </c>
      <c r="F180" s="36"/>
      <c r="G180" s="36"/>
      <c r="H180" s="52">
        <f t="shared" ref="H180" si="21">H181+H187+H193+H221+H254+H430+H478+H505</f>
        <v>233986.51700600001</v>
      </c>
    </row>
    <row r="181" spans="1:8" ht="33" x14ac:dyDescent="0.25">
      <c r="A181" s="50" t="s">
        <v>107</v>
      </c>
      <c r="B181" s="55" t="s">
        <v>115</v>
      </c>
      <c r="C181" s="36"/>
      <c r="D181" s="36"/>
      <c r="E181" s="52">
        <f>E182</f>
        <v>4128.9464285714284</v>
      </c>
      <c r="F181" s="36"/>
      <c r="G181" s="36"/>
      <c r="H181" s="52">
        <f t="shared" ref="H181" si="22">H182</f>
        <v>10248.44456</v>
      </c>
    </row>
    <row r="182" spans="1:8" x14ac:dyDescent="0.25">
      <c r="A182" s="50" t="s">
        <v>408</v>
      </c>
      <c r="B182" s="55" t="s">
        <v>116</v>
      </c>
      <c r="C182" s="4"/>
      <c r="D182" s="4"/>
      <c r="E182" s="52">
        <f>SUM(E183:E186)</f>
        <v>4128.9464285714284</v>
      </c>
      <c r="F182" s="4"/>
      <c r="G182" s="4"/>
      <c r="H182" s="52">
        <f t="shared" ref="H182" si="23">SUM(H183:H186)</f>
        <v>10248.44456</v>
      </c>
    </row>
    <row r="183" spans="1:8" ht="24.75" customHeight="1" x14ac:dyDescent="0.25">
      <c r="A183" s="53" t="s">
        <v>409</v>
      </c>
      <c r="B183" s="31" t="s">
        <v>117</v>
      </c>
      <c r="C183" s="36" t="s">
        <v>16</v>
      </c>
      <c r="D183" s="36">
        <v>4</v>
      </c>
      <c r="E183" s="54">
        <v>2079.2142857142853</v>
      </c>
      <c r="F183" s="36" t="s">
        <v>16</v>
      </c>
      <c r="G183" s="36">
        <v>4</v>
      </c>
      <c r="H183" s="93">
        <v>6594.2120000000004</v>
      </c>
    </row>
    <row r="184" spans="1:8" x14ac:dyDescent="0.25">
      <c r="A184" s="53" t="s">
        <v>410</v>
      </c>
      <c r="B184" s="31" t="s">
        <v>118</v>
      </c>
      <c r="C184" s="36" t="s">
        <v>38</v>
      </c>
      <c r="D184" s="36">
        <v>4</v>
      </c>
      <c r="E184" s="54">
        <v>1446.8749999999998</v>
      </c>
      <c r="F184" s="36" t="s">
        <v>38</v>
      </c>
      <c r="G184" s="36">
        <v>4</v>
      </c>
      <c r="H184" s="88">
        <v>2797.5039999999999</v>
      </c>
    </row>
    <row r="185" spans="1:8" x14ac:dyDescent="0.25">
      <c r="A185" s="53" t="s">
        <v>411</v>
      </c>
      <c r="B185" s="31" t="s">
        <v>119</v>
      </c>
      <c r="C185" s="36" t="s">
        <v>16</v>
      </c>
      <c r="D185" s="36">
        <v>8</v>
      </c>
      <c r="E185" s="54">
        <v>515.71428571428567</v>
      </c>
      <c r="F185" s="36" t="s">
        <v>16</v>
      </c>
      <c r="G185" s="36">
        <v>8</v>
      </c>
      <c r="H185" s="88">
        <v>748.8</v>
      </c>
    </row>
    <row r="186" spans="1:8" x14ac:dyDescent="0.25">
      <c r="A186" s="53" t="s">
        <v>412</v>
      </c>
      <c r="B186" s="31" t="s">
        <v>120</v>
      </c>
      <c r="C186" s="36" t="s">
        <v>16</v>
      </c>
      <c r="D186" s="36">
        <v>8</v>
      </c>
      <c r="E186" s="54">
        <v>87.142857142857125</v>
      </c>
      <c r="F186" s="36" t="s">
        <v>16</v>
      </c>
      <c r="G186" s="36">
        <v>8</v>
      </c>
      <c r="H186" s="88">
        <v>107.92856</v>
      </c>
    </row>
    <row r="187" spans="1:8" ht="33" x14ac:dyDescent="0.25">
      <c r="A187" s="50" t="s">
        <v>109</v>
      </c>
      <c r="B187" s="55" t="s">
        <v>121</v>
      </c>
      <c r="C187" s="4"/>
      <c r="D187" s="4"/>
      <c r="E187" s="52">
        <f>E188</f>
        <v>2064.4732142857138</v>
      </c>
      <c r="F187" s="4"/>
      <c r="G187" s="4"/>
      <c r="H187" s="52">
        <f>H188</f>
        <v>5090.3062799999998</v>
      </c>
    </row>
    <row r="188" spans="1:8" x14ac:dyDescent="0.25">
      <c r="A188" s="50" t="s">
        <v>413</v>
      </c>
      <c r="B188" s="55" t="s">
        <v>122</v>
      </c>
      <c r="C188" s="82"/>
      <c r="D188" s="36"/>
      <c r="E188" s="52">
        <f>SUM(E189:E192)</f>
        <v>2064.4732142857138</v>
      </c>
      <c r="F188" s="82"/>
      <c r="G188" s="36"/>
      <c r="H188" s="52">
        <f>SUM(H189:H192)</f>
        <v>5090.3062799999998</v>
      </c>
    </row>
    <row r="189" spans="1:8" x14ac:dyDescent="0.25">
      <c r="A189" s="53" t="s">
        <v>414</v>
      </c>
      <c r="B189" s="31" t="s">
        <v>119</v>
      </c>
      <c r="C189" s="36" t="s">
        <v>16</v>
      </c>
      <c r="D189" s="36">
        <v>4</v>
      </c>
      <c r="E189" s="54">
        <v>257.85714285714283</v>
      </c>
      <c r="F189" s="36" t="s">
        <v>16</v>
      </c>
      <c r="G189" s="36">
        <v>4</v>
      </c>
      <c r="H189" s="88">
        <v>374.4</v>
      </c>
    </row>
    <row r="190" spans="1:8" x14ac:dyDescent="0.25">
      <c r="A190" s="53" t="s">
        <v>415</v>
      </c>
      <c r="B190" s="31" t="s">
        <v>120</v>
      </c>
      <c r="C190" s="36" t="s">
        <v>16</v>
      </c>
      <c r="D190" s="36">
        <v>4</v>
      </c>
      <c r="E190" s="54">
        <v>43.571428571428562</v>
      </c>
      <c r="F190" s="36" t="s">
        <v>16</v>
      </c>
      <c r="G190" s="36">
        <v>4</v>
      </c>
      <c r="H190" s="88">
        <v>53.964280000000002</v>
      </c>
    </row>
    <row r="191" spans="1:8" x14ac:dyDescent="0.25">
      <c r="A191" s="53" t="s">
        <v>416</v>
      </c>
      <c r="B191" s="31" t="s">
        <v>118</v>
      </c>
      <c r="C191" s="36" t="s">
        <v>38</v>
      </c>
      <c r="D191" s="36">
        <v>2</v>
      </c>
      <c r="E191" s="54">
        <v>723.43749999999989</v>
      </c>
      <c r="F191" s="36" t="s">
        <v>38</v>
      </c>
      <c r="G191" s="36">
        <v>2</v>
      </c>
      <c r="H191" s="88">
        <v>1394.9739999999999</v>
      </c>
    </row>
    <row r="192" spans="1:8" ht="33" x14ac:dyDescent="0.25">
      <c r="A192" s="53" t="s">
        <v>417</v>
      </c>
      <c r="B192" s="31" t="s">
        <v>117</v>
      </c>
      <c r="C192" s="36" t="s">
        <v>16</v>
      </c>
      <c r="D192" s="36">
        <v>2</v>
      </c>
      <c r="E192" s="54">
        <v>1039.6071428571427</v>
      </c>
      <c r="F192" s="36" t="s">
        <v>16</v>
      </c>
      <c r="G192" s="36">
        <v>2</v>
      </c>
      <c r="H192" s="88">
        <v>3266.9679999999998</v>
      </c>
    </row>
    <row r="193" spans="1:8" ht="33" x14ac:dyDescent="0.25">
      <c r="A193" s="50" t="s">
        <v>110</v>
      </c>
      <c r="B193" s="55" t="s">
        <v>123</v>
      </c>
      <c r="C193" s="4"/>
      <c r="D193" s="4"/>
      <c r="E193" s="52">
        <f>E194+E199+E209+E219</f>
        <v>47621.658928571422</v>
      </c>
      <c r="F193" s="4"/>
      <c r="G193" s="4"/>
      <c r="H193" s="52">
        <f>H194+H199+H209+H219</f>
        <v>22397.359823999999</v>
      </c>
    </row>
    <row r="194" spans="1:8" x14ac:dyDescent="0.25">
      <c r="A194" s="50" t="s">
        <v>418</v>
      </c>
      <c r="B194" s="55" t="s">
        <v>124</v>
      </c>
      <c r="C194" s="4"/>
      <c r="D194" s="4"/>
      <c r="E194" s="52">
        <f>SUM(E195:E198)</f>
        <v>3951.625</v>
      </c>
      <c r="F194" s="4"/>
      <c r="G194" s="4"/>
      <c r="H194" s="52">
        <f>SUM(H195:H198)</f>
        <v>10072.948559999999</v>
      </c>
    </row>
    <row r="195" spans="1:8" ht="33" x14ac:dyDescent="0.25">
      <c r="A195" s="53" t="s">
        <v>419</v>
      </c>
      <c r="B195" s="31" t="s">
        <v>125</v>
      </c>
      <c r="C195" s="36" t="s">
        <v>16</v>
      </c>
      <c r="D195" s="36">
        <v>4</v>
      </c>
      <c r="E195" s="54">
        <v>2108.1428571428569</v>
      </c>
      <c r="F195" s="36" t="s">
        <v>16</v>
      </c>
      <c r="G195" s="36">
        <v>4</v>
      </c>
      <c r="H195" s="88">
        <v>6696.076</v>
      </c>
    </row>
    <row r="196" spans="1:8" x14ac:dyDescent="0.25">
      <c r="A196" s="53" t="s">
        <v>420</v>
      </c>
      <c r="B196" s="31" t="s">
        <v>126</v>
      </c>
      <c r="C196" s="36" t="s">
        <v>38</v>
      </c>
      <c r="D196" s="36">
        <v>4</v>
      </c>
      <c r="E196" s="54">
        <v>1240.6249999999998</v>
      </c>
      <c r="F196" s="36" t="s">
        <v>38</v>
      </c>
      <c r="G196" s="36">
        <v>4</v>
      </c>
      <c r="H196" s="88">
        <v>2520.1439999999998</v>
      </c>
    </row>
    <row r="197" spans="1:8" x14ac:dyDescent="0.25">
      <c r="A197" s="53" t="s">
        <v>421</v>
      </c>
      <c r="B197" s="31" t="s">
        <v>119</v>
      </c>
      <c r="C197" s="36" t="s">
        <v>16</v>
      </c>
      <c r="D197" s="36">
        <v>8</v>
      </c>
      <c r="E197" s="54">
        <v>515.71428571428567</v>
      </c>
      <c r="F197" s="36" t="s">
        <v>16</v>
      </c>
      <c r="G197" s="36">
        <v>8</v>
      </c>
      <c r="H197" s="88">
        <v>748.8</v>
      </c>
    </row>
    <row r="198" spans="1:8" x14ac:dyDescent="0.25">
      <c r="A198" s="53" t="s">
        <v>422</v>
      </c>
      <c r="B198" s="31" t="s">
        <v>120</v>
      </c>
      <c r="C198" s="36" t="s">
        <v>16</v>
      </c>
      <c r="D198" s="36">
        <v>8</v>
      </c>
      <c r="E198" s="54">
        <v>87.142857142857125</v>
      </c>
      <c r="F198" s="36" t="s">
        <v>16</v>
      </c>
      <c r="G198" s="36">
        <v>8</v>
      </c>
      <c r="H198" s="88">
        <v>107.92856</v>
      </c>
    </row>
    <row r="199" spans="1:8" x14ac:dyDescent="0.25">
      <c r="A199" s="50" t="s">
        <v>423</v>
      </c>
      <c r="B199" s="55" t="s">
        <v>127</v>
      </c>
      <c r="C199" s="4"/>
      <c r="D199" s="4"/>
      <c r="E199" s="52">
        <f>SUM(E200:E208)</f>
        <v>21200.339285714283</v>
      </c>
      <c r="F199" s="4"/>
      <c r="G199" s="4"/>
      <c r="H199" s="52">
        <f t="shared" ref="H199" si="24">SUM(H200:H208)</f>
        <v>4568.2320399999999</v>
      </c>
    </row>
    <row r="200" spans="1:8" ht="33" x14ac:dyDescent="0.25">
      <c r="A200" s="53" t="s">
        <v>424</v>
      </c>
      <c r="B200" s="31" t="s">
        <v>128</v>
      </c>
      <c r="C200" s="36" t="s">
        <v>16</v>
      </c>
      <c r="D200" s="36">
        <v>10</v>
      </c>
      <c r="E200" s="54">
        <v>3799.821428571428</v>
      </c>
      <c r="F200" s="36" t="s">
        <v>16</v>
      </c>
      <c r="G200" s="36">
        <v>10</v>
      </c>
      <c r="H200" s="88"/>
    </row>
    <row r="201" spans="1:8" x14ac:dyDescent="0.25">
      <c r="A201" s="53" t="s">
        <v>425</v>
      </c>
      <c r="B201" s="31" t="s">
        <v>129</v>
      </c>
      <c r="C201" s="36" t="s">
        <v>38</v>
      </c>
      <c r="D201" s="36">
        <v>10</v>
      </c>
      <c r="E201" s="54">
        <v>1712.3214285714284</v>
      </c>
      <c r="F201" s="36" t="s">
        <v>38</v>
      </c>
      <c r="G201" s="36">
        <v>10</v>
      </c>
      <c r="H201" s="88">
        <v>2909.92</v>
      </c>
    </row>
    <row r="202" spans="1:8" x14ac:dyDescent="0.25">
      <c r="A202" s="53" t="s">
        <v>426</v>
      </c>
      <c r="B202" s="31" t="s">
        <v>130</v>
      </c>
      <c r="C202" s="36" t="s">
        <v>16</v>
      </c>
      <c r="D202" s="36">
        <v>20</v>
      </c>
      <c r="E202" s="54">
        <v>885.71428571428567</v>
      </c>
      <c r="F202" s="36" t="s">
        <v>16</v>
      </c>
      <c r="G202" s="36">
        <v>20</v>
      </c>
      <c r="H202" s="88">
        <v>1304</v>
      </c>
    </row>
    <row r="203" spans="1:8" x14ac:dyDescent="0.25">
      <c r="A203" s="53" t="s">
        <v>427</v>
      </c>
      <c r="B203" s="31" t="s">
        <v>131</v>
      </c>
      <c r="C203" s="36" t="s">
        <v>16</v>
      </c>
      <c r="D203" s="36">
        <v>20</v>
      </c>
      <c r="E203" s="54">
        <v>219.64285714285714</v>
      </c>
      <c r="F203" s="36" t="s">
        <v>16</v>
      </c>
      <c r="G203" s="36">
        <v>20</v>
      </c>
      <c r="H203" s="88">
        <v>269.28554000000003</v>
      </c>
    </row>
    <row r="204" spans="1:8" x14ac:dyDescent="0.25">
      <c r="A204" s="53" t="s">
        <v>428</v>
      </c>
      <c r="B204" s="31" t="s">
        <v>132</v>
      </c>
      <c r="C204" s="36" t="s">
        <v>16</v>
      </c>
      <c r="D204" s="36">
        <v>30</v>
      </c>
      <c r="E204" s="54">
        <v>66.964285714285708</v>
      </c>
      <c r="F204" s="36" t="s">
        <v>16</v>
      </c>
      <c r="G204" s="36">
        <v>30</v>
      </c>
      <c r="H204" s="88">
        <v>67.400999999999996</v>
      </c>
    </row>
    <row r="205" spans="1:8" x14ac:dyDescent="0.25">
      <c r="A205" s="53" t="s">
        <v>429</v>
      </c>
      <c r="B205" s="31" t="s">
        <v>133</v>
      </c>
      <c r="C205" s="36" t="s">
        <v>16</v>
      </c>
      <c r="D205" s="36">
        <v>10</v>
      </c>
      <c r="E205" s="54">
        <v>9.375</v>
      </c>
      <c r="F205" s="36" t="s">
        <v>16</v>
      </c>
      <c r="G205" s="36">
        <v>10</v>
      </c>
      <c r="H205" s="88">
        <v>17.625499999999999</v>
      </c>
    </row>
    <row r="206" spans="1:8" x14ac:dyDescent="0.25">
      <c r="A206" s="53" t="s">
        <v>430</v>
      </c>
      <c r="B206" s="31" t="s">
        <v>269</v>
      </c>
      <c r="C206" s="36" t="s">
        <v>16</v>
      </c>
      <c r="D206" s="36">
        <v>40</v>
      </c>
      <c r="E206" s="54">
        <v>19.714285714285715</v>
      </c>
      <c r="F206" s="36"/>
      <c r="G206" s="36"/>
      <c r="H206" s="88"/>
    </row>
    <row r="207" spans="1:8" x14ac:dyDescent="0.25">
      <c r="A207" s="53" t="s">
        <v>431</v>
      </c>
      <c r="B207" s="31" t="s">
        <v>134</v>
      </c>
      <c r="C207" s="36" t="s">
        <v>135</v>
      </c>
      <c r="D207" s="36">
        <v>12</v>
      </c>
      <c r="E207" s="54">
        <v>14464.285714285712</v>
      </c>
      <c r="F207" s="36"/>
      <c r="G207" s="36"/>
      <c r="H207" s="88"/>
    </row>
    <row r="208" spans="1:8" x14ac:dyDescent="0.25">
      <c r="A208" s="53" t="s">
        <v>432</v>
      </c>
      <c r="B208" s="31" t="s">
        <v>136</v>
      </c>
      <c r="C208" s="36" t="s">
        <v>16</v>
      </c>
      <c r="D208" s="36">
        <v>21</v>
      </c>
      <c r="E208" s="54">
        <v>22.499999999999996</v>
      </c>
      <c r="F208" s="36"/>
      <c r="G208" s="36"/>
      <c r="H208" s="88"/>
    </row>
    <row r="209" spans="1:8" x14ac:dyDescent="0.25">
      <c r="A209" s="50" t="s">
        <v>433</v>
      </c>
      <c r="B209" s="55" t="s">
        <v>137</v>
      </c>
      <c r="C209" s="4"/>
      <c r="D209" s="4"/>
      <c r="E209" s="52">
        <f>SUM(E210:E218)</f>
        <v>18514.917857142857</v>
      </c>
      <c r="F209" s="4"/>
      <c r="G209" s="4"/>
      <c r="H209" s="52">
        <f t="shared" ref="H209" si="25">SUM(H210:H218)</f>
        <v>2740.9392239999997</v>
      </c>
    </row>
    <row r="210" spans="1:8" ht="18" customHeight="1" x14ac:dyDescent="0.25">
      <c r="A210" s="53" t="s">
        <v>434</v>
      </c>
      <c r="B210" s="31" t="s">
        <v>128</v>
      </c>
      <c r="C210" s="36" t="s">
        <v>16</v>
      </c>
      <c r="D210" s="36">
        <v>6</v>
      </c>
      <c r="E210" s="54">
        <v>2279.8928571428569</v>
      </c>
      <c r="F210" s="36"/>
      <c r="G210" s="36"/>
      <c r="H210" s="88"/>
    </row>
    <row r="211" spans="1:8" x14ac:dyDescent="0.25">
      <c r="A211" s="53" t="s">
        <v>435</v>
      </c>
      <c r="B211" s="31" t="s">
        <v>129</v>
      </c>
      <c r="C211" s="36" t="s">
        <v>38</v>
      </c>
      <c r="D211" s="36">
        <v>6</v>
      </c>
      <c r="E211" s="54">
        <v>1027.3928571428571</v>
      </c>
      <c r="F211" s="36" t="s">
        <v>38</v>
      </c>
      <c r="G211" s="36">
        <v>6</v>
      </c>
      <c r="H211" s="88">
        <v>1745.952</v>
      </c>
    </row>
    <row r="212" spans="1:8" x14ac:dyDescent="0.25">
      <c r="A212" s="53" t="s">
        <v>436</v>
      </c>
      <c r="B212" s="31" t="s">
        <v>130</v>
      </c>
      <c r="C212" s="36" t="s">
        <v>16</v>
      </c>
      <c r="D212" s="36">
        <v>12</v>
      </c>
      <c r="E212" s="54">
        <v>531.42857142857133</v>
      </c>
      <c r="F212" s="36" t="s">
        <v>16</v>
      </c>
      <c r="G212" s="36">
        <v>12</v>
      </c>
      <c r="H212" s="88">
        <v>782.4</v>
      </c>
    </row>
    <row r="213" spans="1:8" x14ac:dyDescent="0.25">
      <c r="A213" s="53" t="s">
        <v>437</v>
      </c>
      <c r="B213" s="31" t="s">
        <v>138</v>
      </c>
      <c r="C213" s="36" t="s">
        <v>16</v>
      </c>
      <c r="D213" s="36">
        <v>12</v>
      </c>
      <c r="E213" s="54">
        <v>131.78571428571425</v>
      </c>
      <c r="F213" s="36" t="s">
        <v>16</v>
      </c>
      <c r="G213" s="36">
        <v>12</v>
      </c>
      <c r="H213" s="88">
        <v>161.571324</v>
      </c>
    </row>
    <row r="214" spans="1:8" x14ac:dyDescent="0.25">
      <c r="A214" s="53" t="s">
        <v>438</v>
      </c>
      <c r="B214" s="31" t="s">
        <v>132</v>
      </c>
      <c r="C214" s="36" t="s">
        <v>16</v>
      </c>
      <c r="D214" s="36">
        <v>18</v>
      </c>
      <c r="E214" s="54">
        <v>40.178571428571431</v>
      </c>
      <c r="F214" s="36" t="s">
        <v>16</v>
      </c>
      <c r="G214" s="36">
        <v>18</v>
      </c>
      <c r="H214" s="88">
        <v>40.440600000000003</v>
      </c>
    </row>
    <row r="215" spans="1:8" x14ac:dyDescent="0.25">
      <c r="A215" s="53" t="s">
        <v>439</v>
      </c>
      <c r="B215" s="31" t="s">
        <v>133</v>
      </c>
      <c r="C215" s="36" t="s">
        <v>16</v>
      </c>
      <c r="D215" s="36">
        <v>6</v>
      </c>
      <c r="E215" s="54">
        <v>5.6249999999999991</v>
      </c>
      <c r="F215" s="36" t="s">
        <v>16</v>
      </c>
      <c r="G215" s="36">
        <v>6</v>
      </c>
      <c r="H215" s="88">
        <v>10.5753</v>
      </c>
    </row>
    <row r="216" spans="1:8" x14ac:dyDescent="0.25">
      <c r="A216" s="53" t="s">
        <v>440</v>
      </c>
      <c r="B216" s="31" t="s">
        <v>269</v>
      </c>
      <c r="C216" s="36" t="s">
        <v>16</v>
      </c>
      <c r="D216" s="36">
        <v>24</v>
      </c>
      <c r="E216" s="54">
        <v>11.828571428571427</v>
      </c>
      <c r="F216" s="36"/>
      <c r="G216" s="36"/>
      <c r="H216" s="88"/>
    </row>
    <row r="217" spans="1:8" x14ac:dyDescent="0.25">
      <c r="A217" s="53" t="s">
        <v>441</v>
      </c>
      <c r="B217" s="31" t="s">
        <v>134</v>
      </c>
      <c r="C217" s="36" t="s">
        <v>135</v>
      </c>
      <c r="D217" s="53" t="s">
        <v>68</v>
      </c>
      <c r="E217" s="54">
        <v>14464.285714285712</v>
      </c>
      <c r="F217" s="36"/>
      <c r="G217" s="53"/>
      <c r="H217" s="88"/>
    </row>
    <row r="218" spans="1:8" x14ac:dyDescent="0.25">
      <c r="A218" s="53" t="s">
        <v>442</v>
      </c>
      <c r="B218" s="31" t="s">
        <v>136</v>
      </c>
      <c r="C218" s="36" t="s">
        <v>16</v>
      </c>
      <c r="D218" s="36">
        <v>21</v>
      </c>
      <c r="E218" s="54">
        <v>22.499999999999996</v>
      </c>
      <c r="F218" s="36"/>
      <c r="G218" s="36"/>
      <c r="H218" s="88"/>
    </row>
    <row r="219" spans="1:8" ht="33" x14ac:dyDescent="0.25">
      <c r="A219" s="50" t="s">
        <v>443</v>
      </c>
      <c r="B219" s="55" t="s">
        <v>444</v>
      </c>
      <c r="C219" s="4"/>
      <c r="D219" s="4"/>
      <c r="E219" s="52">
        <f>E220</f>
        <v>3954.7767857142853</v>
      </c>
      <c r="F219" s="4"/>
      <c r="G219" s="4"/>
      <c r="H219" s="52">
        <f t="shared" ref="H219" si="26">H220</f>
        <v>5015.24</v>
      </c>
    </row>
    <row r="220" spans="1:8" x14ac:dyDescent="0.25">
      <c r="A220" s="53" t="s">
        <v>445</v>
      </c>
      <c r="B220" s="31" t="s">
        <v>134</v>
      </c>
      <c r="C220" s="36" t="s">
        <v>135</v>
      </c>
      <c r="D220" s="36">
        <v>3.2810000000000001</v>
      </c>
      <c r="E220" s="54">
        <v>3954.7767857142853</v>
      </c>
      <c r="F220" s="36" t="s">
        <v>135</v>
      </c>
      <c r="G220" s="36">
        <v>3.2810000000000001</v>
      </c>
      <c r="H220" s="88">
        <v>5015.24</v>
      </c>
    </row>
    <row r="221" spans="1:8" ht="33" x14ac:dyDescent="0.25">
      <c r="A221" s="50" t="s">
        <v>111</v>
      </c>
      <c r="B221" s="55" t="s">
        <v>139</v>
      </c>
      <c r="C221" s="4"/>
      <c r="D221" s="4"/>
      <c r="E221" s="52">
        <f>E222+E225+E228+E231+E233+E245+E249+E251</f>
        <v>18514.652285714285</v>
      </c>
      <c r="F221" s="4"/>
      <c r="G221" s="4"/>
      <c r="H221" s="52">
        <f t="shared" ref="H221" si="27">H222+H225+H228+H231+H233+H245+H249+H251</f>
        <v>35430.22</v>
      </c>
    </row>
    <row r="222" spans="1:8" x14ac:dyDescent="0.25">
      <c r="A222" s="50" t="s">
        <v>446</v>
      </c>
      <c r="B222" s="55" t="s">
        <v>447</v>
      </c>
      <c r="C222" s="83"/>
      <c r="D222" s="4"/>
      <c r="E222" s="52">
        <f>SUM(E223:E224)</f>
        <v>551.21428571428567</v>
      </c>
      <c r="F222" s="83"/>
      <c r="G222" s="4"/>
      <c r="H222" s="52">
        <f t="shared" ref="H222" si="28">SUM(H223:H224)</f>
        <v>1568.82</v>
      </c>
    </row>
    <row r="223" spans="1:8" x14ac:dyDescent="0.25">
      <c r="A223" s="53" t="s">
        <v>448</v>
      </c>
      <c r="B223" s="31" t="s">
        <v>141</v>
      </c>
      <c r="C223" s="36" t="s">
        <v>38</v>
      </c>
      <c r="D223" s="36">
        <v>1</v>
      </c>
      <c r="E223" s="54">
        <v>171.23214285714283</v>
      </c>
      <c r="F223" s="36" t="s">
        <v>38</v>
      </c>
      <c r="G223" s="36">
        <v>1</v>
      </c>
      <c r="H223" s="88">
        <v>290.2</v>
      </c>
    </row>
    <row r="224" spans="1:8" ht="33" x14ac:dyDescent="0.25">
      <c r="A224" s="53" t="s">
        <v>449</v>
      </c>
      <c r="B224" s="31" t="s">
        <v>128</v>
      </c>
      <c r="C224" s="36" t="s">
        <v>16</v>
      </c>
      <c r="D224" s="36">
        <v>1</v>
      </c>
      <c r="E224" s="54">
        <v>379.98214285714283</v>
      </c>
      <c r="F224" s="36" t="s">
        <v>16</v>
      </c>
      <c r="G224" s="36">
        <v>1</v>
      </c>
      <c r="H224" s="88">
        <v>1278.6199999999999</v>
      </c>
    </row>
    <row r="225" spans="1:8" x14ac:dyDescent="0.25">
      <c r="A225" s="50" t="s">
        <v>450</v>
      </c>
      <c r="B225" s="55" t="s">
        <v>140</v>
      </c>
      <c r="C225" s="83"/>
      <c r="D225" s="4"/>
      <c r="E225" s="52">
        <f>SUM(E226:E227)</f>
        <v>1674.3839285714284</v>
      </c>
      <c r="F225" s="83"/>
      <c r="G225" s="4"/>
      <c r="H225" s="52">
        <f t="shared" ref="H225" si="29">SUM(H226:H227)</f>
        <v>4574.16</v>
      </c>
    </row>
    <row r="226" spans="1:8" x14ac:dyDescent="0.25">
      <c r="A226" s="53" t="s">
        <v>451</v>
      </c>
      <c r="B226" s="31" t="s">
        <v>126</v>
      </c>
      <c r="C226" s="36" t="s">
        <v>38</v>
      </c>
      <c r="D226" s="36">
        <v>2</v>
      </c>
      <c r="E226" s="54">
        <v>620.31249999999989</v>
      </c>
      <c r="F226" s="36" t="s">
        <v>38</v>
      </c>
      <c r="G226" s="36">
        <v>2</v>
      </c>
      <c r="H226" s="88">
        <v>1256.67</v>
      </c>
    </row>
    <row r="227" spans="1:8" ht="33" x14ac:dyDescent="0.25">
      <c r="A227" s="53" t="s">
        <v>452</v>
      </c>
      <c r="B227" s="31" t="s">
        <v>125</v>
      </c>
      <c r="C227" s="36" t="s">
        <v>16</v>
      </c>
      <c r="D227" s="36">
        <v>2</v>
      </c>
      <c r="E227" s="54">
        <v>1054.0714285714284</v>
      </c>
      <c r="F227" s="36" t="s">
        <v>16</v>
      </c>
      <c r="G227" s="36">
        <v>2</v>
      </c>
      <c r="H227" s="88">
        <v>3317.49</v>
      </c>
    </row>
    <row r="228" spans="1:8" ht="33" x14ac:dyDescent="0.25">
      <c r="A228" s="50" t="s">
        <v>453</v>
      </c>
      <c r="B228" s="55" t="s">
        <v>454</v>
      </c>
      <c r="C228" s="83"/>
      <c r="D228" s="4"/>
      <c r="E228" s="52">
        <f>SUM(E229:E230)</f>
        <v>551.21428571428567</v>
      </c>
      <c r="F228" s="83"/>
      <c r="G228" s="4"/>
      <c r="H228" s="52">
        <f t="shared" ref="H228" si="30">SUM(H229:H230)</f>
        <v>1568.82</v>
      </c>
    </row>
    <row r="229" spans="1:8" x14ac:dyDescent="0.25">
      <c r="A229" s="53" t="s">
        <v>455</v>
      </c>
      <c r="B229" s="31" t="s">
        <v>141</v>
      </c>
      <c r="C229" s="36" t="s">
        <v>38</v>
      </c>
      <c r="D229" s="36">
        <v>1</v>
      </c>
      <c r="E229" s="54">
        <v>171.23214285714283</v>
      </c>
      <c r="F229" s="36" t="s">
        <v>38</v>
      </c>
      <c r="G229" s="36">
        <v>1</v>
      </c>
      <c r="H229" s="88">
        <v>290.2</v>
      </c>
    </row>
    <row r="230" spans="1:8" ht="33" x14ac:dyDescent="0.25">
      <c r="A230" s="53" t="s">
        <v>456</v>
      </c>
      <c r="B230" s="31" t="s">
        <v>128</v>
      </c>
      <c r="C230" s="36" t="s">
        <v>16</v>
      </c>
      <c r="D230" s="36">
        <v>1</v>
      </c>
      <c r="E230" s="54">
        <v>379.98214285714283</v>
      </c>
      <c r="F230" s="36" t="s">
        <v>16</v>
      </c>
      <c r="G230" s="36">
        <v>1</v>
      </c>
      <c r="H230" s="88">
        <v>1278.6199999999999</v>
      </c>
    </row>
    <row r="231" spans="1:8" x14ac:dyDescent="0.25">
      <c r="A231" s="50" t="s">
        <v>457</v>
      </c>
      <c r="B231" s="55" t="s">
        <v>144</v>
      </c>
      <c r="C231" s="4"/>
      <c r="D231" s="4"/>
      <c r="E231" s="52">
        <f>E232</f>
        <v>6009.9107142857138</v>
      </c>
      <c r="F231" s="4"/>
      <c r="G231" s="4"/>
      <c r="H231" s="52">
        <f t="shared" ref="H231" si="31">H232</f>
        <v>6787.8</v>
      </c>
    </row>
    <row r="232" spans="1:8" x14ac:dyDescent="0.25">
      <c r="A232" s="53" t="s">
        <v>458</v>
      </c>
      <c r="B232" s="31" t="s">
        <v>177</v>
      </c>
      <c r="C232" s="36" t="s">
        <v>16</v>
      </c>
      <c r="D232" s="36">
        <v>1620</v>
      </c>
      <c r="E232" s="54">
        <v>6009.9107142857138</v>
      </c>
      <c r="F232" s="36" t="s">
        <v>16</v>
      </c>
      <c r="G232" s="36">
        <v>1620</v>
      </c>
      <c r="H232" s="88">
        <v>6787.8</v>
      </c>
    </row>
    <row r="233" spans="1:8" x14ac:dyDescent="0.25">
      <c r="A233" s="50" t="s">
        <v>459</v>
      </c>
      <c r="B233" s="55" t="s">
        <v>460</v>
      </c>
      <c r="C233" s="4"/>
      <c r="D233" s="4"/>
      <c r="E233" s="52">
        <f>SUM(E234:E244)</f>
        <v>4373.0719285714285</v>
      </c>
      <c r="F233" s="4"/>
      <c r="G233" s="4"/>
      <c r="H233" s="52">
        <f t="shared" ref="H233" si="32">SUM(H234:H244)</f>
        <v>8859.34</v>
      </c>
    </row>
    <row r="234" spans="1:8" x14ac:dyDescent="0.25">
      <c r="A234" s="53" t="s">
        <v>461</v>
      </c>
      <c r="B234" s="31" t="s">
        <v>142</v>
      </c>
      <c r="C234" s="36" t="s">
        <v>16</v>
      </c>
      <c r="D234" s="36">
        <v>50</v>
      </c>
      <c r="E234" s="54">
        <v>218.74999999999997</v>
      </c>
      <c r="F234" s="36" t="s">
        <v>16</v>
      </c>
      <c r="G234" s="36">
        <v>50</v>
      </c>
      <c r="H234" s="88">
        <v>402.5</v>
      </c>
    </row>
    <row r="235" spans="1:8" x14ac:dyDescent="0.25">
      <c r="A235" s="53" t="s">
        <v>462</v>
      </c>
      <c r="B235" s="31" t="s">
        <v>177</v>
      </c>
      <c r="C235" s="36" t="s">
        <v>16</v>
      </c>
      <c r="D235" s="36">
        <v>150</v>
      </c>
      <c r="E235" s="54">
        <v>556.47321428571422</v>
      </c>
      <c r="F235" s="36" t="s">
        <v>16</v>
      </c>
      <c r="G235" s="36">
        <v>150</v>
      </c>
      <c r="H235" s="88">
        <v>628.5</v>
      </c>
    </row>
    <row r="236" spans="1:8" x14ac:dyDescent="0.25">
      <c r="A236" s="53" t="s">
        <v>463</v>
      </c>
      <c r="B236" s="31" t="s">
        <v>193</v>
      </c>
      <c r="C236" s="36" t="s">
        <v>16</v>
      </c>
      <c r="D236" s="36">
        <v>15</v>
      </c>
      <c r="E236" s="54">
        <v>14.062499999999998</v>
      </c>
      <c r="F236" s="36" t="s">
        <v>16</v>
      </c>
      <c r="G236" s="36">
        <v>15</v>
      </c>
      <c r="H236" s="88">
        <v>31.25</v>
      </c>
    </row>
    <row r="237" spans="1:8" x14ac:dyDescent="0.25">
      <c r="A237" s="53" t="s">
        <v>464</v>
      </c>
      <c r="B237" s="31" t="s">
        <v>194</v>
      </c>
      <c r="C237" s="36" t="s">
        <v>16</v>
      </c>
      <c r="D237" s="36">
        <v>15</v>
      </c>
      <c r="E237" s="54">
        <v>7.3928571428571423</v>
      </c>
      <c r="F237" s="36" t="s">
        <v>16</v>
      </c>
      <c r="G237" s="36">
        <v>15</v>
      </c>
      <c r="H237" s="88">
        <v>11.02</v>
      </c>
    </row>
    <row r="238" spans="1:8" x14ac:dyDescent="0.25">
      <c r="A238" s="53" t="s">
        <v>465</v>
      </c>
      <c r="B238" s="31" t="s">
        <v>466</v>
      </c>
      <c r="C238" s="36" t="s">
        <v>16</v>
      </c>
      <c r="D238" s="36">
        <v>15</v>
      </c>
      <c r="E238" s="54">
        <v>18.75</v>
      </c>
      <c r="F238" s="36" t="s">
        <v>16</v>
      </c>
      <c r="G238" s="36">
        <v>15</v>
      </c>
      <c r="H238" s="88">
        <v>17.21</v>
      </c>
    </row>
    <row r="239" spans="1:8" x14ac:dyDescent="0.25">
      <c r="A239" s="53" t="s">
        <v>467</v>
      </c>
      <c r="B239" s="31" t="s">
        <v>195</v>
      </c>
      <c r="C239" s="36" t="s">
        <v>16</v>
      </c>
      <c r="D239" s="36">
        <v>15</v>
      </c>
      <c r="E239" s="54">
        <v>21.294642857142854</v>
      </c>
      <c r="F239" s="36" t="s">
        <v>16</v>
      </c>
      <c r="G239" s="36">
        <v>15</v>
      </c>
      <c r="H239" s="88">
        <v>40.57</v>
      </c>
    </row>
    <row r="240" spans="1:8" x14ac:dyDescent="0.25">
      <c r="A240" s="53" t="s">
        <v>468</v>
      </c>
      <c r="B240" s="31" t="s">
        <v>469</v>
      </c>
      <c r="C240" s="36" t="s">
        <v>16</v>
      </c>
      <c r="D240" s="36">
        <v>6</v>
      </c>
      <c r="E240" s="54">
        <v>10.714285714285714</v>
      </c>
      <c r="F240" s="36" t="s">
        <v>16</v>
      </c>
      <c r="G240" s="36">
        <v>6</v>
      </c>
      <c r="H240" s="88">
        <v>43.93</v>
      </c>
    </row>
    <row r="241" spans="1:8" x14ac:dyDescent="0.25">
      <c r="A241" s="53" t="s">
        <v>470</v>
      </c>
      <c r="B241" s="31" t="s">
        <v>471</v>
      </c>
      <c r="C241" s="36" t="s">
        <v>135</v>
      </c>
      <c r="D241" s="36">
        <v>1.5</v>
      </c>
      <c r="E241" s="54">
        <v>630.80357142857133</v>
      </c>
      <c r="F241" s="36" t="s">
        <v>135</v>
      </c>
      <c r="G241" s="36">
        <v>1.5</v>
      </c>
      <c r="H241" s="88">
        <v>2386.5</v>
      </c>
    </row>
    <row r="242" spans="1:8" x14ac:dyDescent="0.25">
      <c r="A242" s="53" t="s">
        <v>472</v>
      </c>
      <c r="B242" s="31" t="s">
        <v>473</v>
      </c>
      <c r="C242" s="36" t="s">
        <v>16</v>
      </c>
      <c r="D242" s="36">
        <v>4</v>
      </c>
      <c r="E242" s="54">
        <v>2.4999999999999996</v>
      </c>
      <c r="F242" s="36"/>
      <c r="G242" s="36"/>
      <c r="H242" s="88"/>
    </row>
    <row r="243" spans="1:8" x14ac:dyDescent="0.25">
      <c r="A243" s="53" t="s">
        <v>474</v>
      </c>
      <c r="B243" s="31" t="s">
        <v>198</v>
      </c>
      <c r="C243" s="36" t="s">
        <v>16</v>
      </c>
      <c r="D243" s="36">
        <v>8</v>
      </c>
      <c r="E243" s="54">
        <v>13.142857142857141</v>
      </c>
      <c r="F243" s="36" t="s">
        <v>16</v>
      </c>
      <c r="G243" s="36">
        <v>8</v>
      </c>
      <c r="H243" s="88">
        <v>21.52</v>
      </c>
    </row>
    <row r="244" spans="1:8" x14ac:dyDescent="0.25">
      <c r="A244" s="53" t="s">
        <v>475</v>
      </c>
      <c r="B244" s="31" t="s">
        <v>476</v>
      </c>
      <c r="C244" s="36" t="s">
        <v>135</v>
      </c>
      <c r="D244" s="36">
        <v>3.2570000000000001</v>
      </c>
      <c r="E244" s="54">
        <v>2879.1880000000001</v>
      </c>
      <c r="F244" s="36" t="s">
        <v>135</v>
      </c>
      <c r="G244" s="36">
        <v>3.2570000000000001</v>
      </c>
      <c r="H244" s="88">
        <v>5276.34</v>
      </c>
    </row>
    <row r="245" spans="1:8" x14ac:dyDescent="0.25">
      <c r="A245" s="50" t="s">
        <v>477</v>
      </c>
      <c r="B245" s="55" t="s">
        <v>270</v>
      </c>
      <c r="C245" s="83"/>
      <c r="D245" s="4"/>
      <c r="E245" s="52">
        <f>SUM(E246:E248)</f>
        <v>2677.4285714285711</v>
      </c>
      <c r="F245" s="83"/>
      <c r="G245" s="4"/>
      <c r="H245" s="52">
        <f t="shared" ref="H245" si="33">SUM(H246:H248)</f>
        <v>6035.6399999999994</v>
      </c>
    </row>
    <row r="246" spans="1:8" x14ac:dyDescent="0.25">
      <c r="A246" s="53" t="s">
        <v>478</v>
      </c>
      <c r="B246" s="31" t="s">
        <v>141</v>
      </c>
      <c r="C246" s="36" t="s">
        <v>38</v>
      </c>
      <c r="D246" s="36">
        <v>2</v>
      </c>
      <c r="E246" s="54">
        <v>342.46428571428567</v>
      </c>
      <c r="F246" s="36" t="s">
        <v>38</v>
      </c>
      <c r="G246" s="36">
        <v>2</v>
      </c>
      <c r="H246" s="88">
        <v>580.4</v>
      </c>
    </row>
    <row r="247" spans="1:8" ht="20.25" customHeight="1" x14ac:dyDescent="0.25">
      <c r="A247" s="53" t="s">
        <v>479</v>
      </c>
      <c r="B247" s="31" t="s">
        <v>128</v>
      </c>
      <c r="C247" s="36" t="s">
        <v>16</v>
      </c>
      <c r="D247" s="36">
        <v>2</v>
      </c>
      <c r="E247" s="54">
        <v>759.96428571428567</v>
      </c>
      <c r="F247" s="36" t="s">
        <v>16</v>
      </c>
      <c r="G247" s="36">
        <v>2</v>
      </c>
      <c r="H247" s="88">
        <v>2557.2399999999998</v>
      </c>
    </row>
    <row r="248" spans="1:8" x14ac:dyDescent="0.25">
      <c r="A248" s="53" t="s">
        <v>480</v>
      </c>
      <c r="B248" s="31" t="s">
        <v>142</v>
      </c>
      <c r="C248" s="36" t="s">
        <v>16</v>
      </c>
      <c r="D248" s="36">
        <v>360</v>
      </c>
      <c r="E248" s="54">
        <v>1574.9999999999998</v>
      </c>
      <c r="F248" s="36" t="s">
        <v>16</v>
      </c>
      <c r="G248" s="36">
        <v>360</v>
      </c>
      <c r="H248" s="88">
        <v>2898</v>
      </c>
    </row>
    <row r="249" spans="1:8" x14ac:dyDescent="0.25">
      <c r="A249" s="50" t="s">
        <v>481</v>
      </c>
      <c r="B249" s="55" t="s">
        <v>143</v>
      </c>
      <c r="C249" s="4"/>
      <c r="D249" s="4"/>
      <c r="E249" s="52">
        <f>E250</f>
        <v>1574.9999999999998</v>
      </c>
      <c r="F249" s="4"/>
      <c r="G249" s="4"/>
      <c r="H249" s="52">
        <f t="shared" ref="H249" si="34">H250</f>
        <v>2898</v>
      </c>
    </row>
    <row r="250" spans="1:8" x14ac:dyDescent="0.25">
      <c r="A250" s="53" t="s">
        <v>482</v>
      </c>
      <c r="B250" s="31" t="s">
        <v>142</v>
      </c>
      <c r="C250" s="36" t="s">
        <v>16</v>
      </c>
      <c r="D250" s="36">
        <v>360</v>
      </c>
      <c r="E250" s="54">
        <v>1574.9999999999998</v>
      </c>
      <c r="F250" s="36" t="s">
        <v>16</v>
      </c>
      <c r="G250" s="36">
        <v>360</v>
      </c>
      <c r="H250" s="88">
        <v>2898</v>
      </c>
    </row>
    <row r="251" spans="1:8" x14ac:dyDescent="0.25">
      <c r="A251" s="50" t="s">
        <v>483</v>
      </c>
      <c r="B251" s="55" t="s">
        <v>484</v>
      </c>
      <c r="C251" s="83"/>
      <c r="D251" s="4"/>
      <c r="E251" s="52">
        <f>SUM(E252:E253)</f>
        <v>1102.4285714285713</v>
      </c>
      <c r="F251" s="83"/>
      <c r="G251" s="4"/>
      <c r="H251" s="52">
        <f t="shared" ref="H251" si="35">SUM(H252:H253)</f>
        <v>3137.64</v>
      </c>
    </row>
    <row r="252" spans="1:8" x14ac:dyDescent="0.25">
      <c r="A252" s="53" t="s">
        <v>485</v>
      </c>
      <c r="B252" s="31" t="s">
        <v>141</v>
      </c>
      <c r="C252" s="36" t="s">
        <v>38</v>
      </c>
      <c r="D252" s="36">
        <v>2</v>
      </c>
      <c r="E252" s="54">
        <v>342.46428571428567</v>
      </c>
      <c r="F252" s="36" t="s">
        <v>38</v>
      </c>
      <c r="G252" s="36">
        <v>2</v>
      </c>
      <c r="H252" s="88">
        <v>580.4</v>
      </c>
    </row>
    <row r="253" spans="1:8" ht="22.5" customHeight="1" x14ac:dyDescent="0.25">
      <c r="A253" s="53" t="s">
        <v>486</v>
      </c>
      <c r="B253" s="31" t="s">
        <v>128</v>
      </c>
      <c r="C253" s="36" t="s">
        <v>16</v>
      </c>
      <c r="D253" s="36">
        <v>2</v>
      </c>
      <c r="E253" s="54">
        <v>759.96428571428567</v>
      </c>
      <c r="F253" s="36" t="s">
        <v>16</v>
      </c>
      <c r="G253" s="36">
        <v>2</v>
      </c>
      <c r="H253" s="88">
        <v>2557.2399999999998</v>
      </c>
    </row>
    <row r="254" spans="1:8" ht="33" x14ac:dyDescent="0.25">
      <c r="A254" s="50" t="s">
        <v>112</v>
      </c>
      <c r="B254" s="55" t="s">
        <v>145</v>
      </c>
      <c r="C254" s="4"/>
      <c r="D254" s="4"/>
      <c r="E254" s="52">
        <f>E255+E260+E263+E274+E282+E286+E296+E304+E312+E322+E330+E338+E342+E350+E361+E371+E379+E387+E393+E399+E408+E410+E415+E420+E425</f>
        <v>64439.714285714275</v>
      </c>
      <c r="F254" s="4"/>
      <c r="G254" s="4"/>
      <c r="H254" s="52">
        <f t="shared" ref="H254" si="36">H255+H260+H263+H274+H282+H286+H296+H304+H312+H322+H330+H338+H342+H350+H361+H371+H379+H387+H393+H399+H408+H410+H415+H420+H425</f>
        <v>113609.946475</v>
      </c>
    </row>
    <row r="255" spans="1:8" x14ac:dyDescent="0.25">
      <c r="A255" s="50" t="s">
        <v>487</v>
      </c>
      <c r="B255" s="55" t="s">
        <v>146</v>
      </c>
      <c r="C255" s="4"/>
      <c r="D255" s="4"/>
      <c r="E255" s="52">
        <f>SUM(E256:E259)</f>
        <v>1212.9642857142858</v>
      </c>
      <c r="F255" s="4"/>
      <c r="G255" s="4"/>
      <c r="H255" s="52">
        <f t="shared" ref="H255" si="37">SUM(H256:H259)</f>
        <v>3320.14</v>
      </c>
    </row>
    <row r="256" spans="1:8" ht="33" x14ac:dyDescent="0.25">
      <c r="A256" s="53" t="s">
        <v>488</v>
      </c>
      <c r="B256" s="31" t="s">
        <v>128</v>
      </c>
      <c r="C256" s="36" t="s">
        <v>16</v>
      </c>
      <c r="D256" s="36">
        <v>2</v>
      </c>
      <c r="E256" s="54">
        <v>759.96428571428567</v>
      </c>
      <c r="F256" s="36" t="s">
        <v>16</v>
      </c>
      <c r="G256" s="36">
        <v>2</v>
      </c>
      <c r="H256" s="88">
        <v>2580.83</v>
      </c>
    </row>
    <row r="257" spans="1:8" x14ac:dyDescent="0.25">
      <c r="A257" s="53" t="s">
        <v>489</v>
      </c>
      <c r="B257" s="31" t="s">
        <v>141</v>
      </c>
      <c r="C257" s="36" t="s">
        <v>38</v>
      </c>
      <c r="D257" s="36">
        <v>2</v>
      </c>
      <c r="E257" s="54">
        <v>342.46428571428567</v>
      </c>
      <c r="F257" s="36" t="s">
        <v>38</v>
      </c>
      <c r="G257" s="36">
        <v>2</v>
      </c>
      <c r="H257" s="88">
        <v>581.98</v>
      </c>
    </row>
    <row r="258" spans="1:8" x14ac:dyDescent="0.25">
      <c r="A258" s="53" t="s">
        <v>490</v>
      </c>
      <c r="B258" s="31" t="s">
        <v>130</v>
      </c>
      <c r="C258" s="36" t="s">
        <v>16</v>
      </c>
      <c r="D258" s="36">
        <v>2</v>
      </c>
      <c r="E258" s="54">
        <v>88.571428571428569</v>
      </c>
      <c r="F258" s="36" t="s">
        <v>16</v>
      </c>
      <c r="G258" s="36">
        <v>2</v>
      </c>
      <c r="H258" s="88">
        <v>130.4</v>
      </c>
    </row>
    <row r="259" spans="1:8" x14ac:dyDescent="0.25">
      <c r="A259" s="53" t="s">
        <v>491</v>
      </c>
      <c r="B259" s="31" t="s">
        <v>138</v>
      </c>
      <c r="C259" s="36" t="s">
        <v>16</v>
      </c>
      <c r="D259" s="36">
        <v>2</v>
      </c>
      <c r="E259" s="54">
        <v>21.964285714285715</v>
      </c>
      <c r="F259" s="36" t="s">
        <v>16</v>
      </c>
      <c r="G259" s="36">
        <v>2</v>
      </c>
      <c r="H259" s="88">
        <v>26.93</v>
      </c>
    </row>
    <row r="260" spans="1:8" x14ac:dyDescent="0.25">
      <c r="A260" s="50" t="s">
        <v>492</v>
      </c>
      <c r="B260" s="55" t="s">
        <v>147</v>
      </c>
      <c r="C260" s="4"/>
      <c r="D260" s="50"/>
      <c r="E260" s="52">
        <f>SUM(E261:E262)</f>
        <v>4132.3660714285706</v>
      </c>
      <c r="F260" s="4"/>
      <c r="G260" s="50"/>
      <c r="H260" s="52">
        <f t="shared" ref="H260" si="38">SUM(H261:H262)</f>
        <v>7095.7120000000004</v>
      </c>
    </row>
    <row r="261" spans="1:8" x14ac:dyDescent="0.25">
      <c r="A261" s="53" t="s">
        <v>493</v>
      </c>
      <c r="B261" s="31" t="s">
        <v>148</v>
      </c>
      <c r="C261" s="36" t="s">
        <v>135</v>
      </c>
      <c r="D261" s="36">
        <v>2.4750000000000001</v>
      </c>
      <c r="E261" s="54">
        <v>2983.258928571428</v>
      </c>
      <c r="F261" s="36" t="s">
        <v>135</v>
      </c>
      <c r="G261" s="36">
        <v>2.4750000000000001</v>
      </c>
      <c r="H261" s="88">
        <v>7095.7120000000004</v>
      </c>
    </row>
    <row r="262" spans="1:8" x14ac:dyDescent="0.25">
      <c r="A262" s="53" t="s">
        <v>494</v>
      </c>
      <c r="B262" s="31" t="s">
        <v>149</v>
      </c>
      <c r="C262" s="36" t="s">
        <v>135</v>
      </c>
      <c r="D262" s="36">
        <v>3.3</v>
      </c>
      <c r="E262" s="54">
        <v>1149.1071428571427</v>
      </c>
      <c r="F262" s="36"/>
      <c r="G262" s="36"/>
      <c r="H262" s="88"/>
    </row>
    <row r="263" spans="1:8" x14ac:dyDescent="0.25">
      <c r="A263" s="50" t="s">
        <v>495</v>
      </c>
      <c r="B263" s="55" t="s">
        <v>150</v>
      </c>
      <c r="C263" s="4"/>
      <c r="D263" s="4"/>
      <c r="E263" s="52">
        <f>SUM(E264:E273)</f>
        <v>5537.6517857142844</v>
      </c>
      <c r="F263" s="4"/>
      <c r="G263" s="4"/>
      <c r="H263" s="52">
        <f t="shared" ref="H263" si="39">SUM(H264:H273)</f>
        <v>5313.35</v>
      </c>
    </row>
    <row r="264" spans="1:8" ht="31.5" customHeight="1" x14ac:dyDescent="0.25">
      <c r="A264" s="53" t="s">
        <v>496</v>
      </c>
      <c r="B264" s="31" t="s">
        <v>151</v>
      </c>
      <c r="C264" s="36" t="s">
        <v>16</v>
      </c>
      <c r="D264" s="36">
        <v>6</v>
      </c>
      <c r="E264" s="54">
        <v>1199.3571428571427</v>
      </c>
      <c r="F264" s="36" t="s">
        <v>16</v>
      </c>
      <c r="G264" s="36">
        <v>6</v>
      </c>
      <c r="H264" s="88">
        <v>2473.46</v>
      </c>
    </row>
    <row r="265" spans="1:8" x14ac:dyDescent="0.25">
      <c r="A265" s="53" t="s">
        <v>497</v>
      </c>
      <c r="B265" s="31" t="s">
        <v>152</v>
      </c>
      <c r="C265" s="36" t="s">
        <v>38</v>
      </c>
      <c r="D265" s="36">
        <v>6</v>
      </c>
      <c r="E265" s="54">
        <v>410.24999999999994</v>
      </c>
      <c r="F265" s="36" t="s">
        <v>38</v>
      </c>
      <c r="G265" s="36">
        <v>6</v>
      </c>
      <c r="H265" s="88">
        <v>576.79</v>
      </c>
    </row>
    <row r="266" spans="1:8" x14ac:dyDescent="0.25">
      <c r="A266" s="53" t="s">
        <v>498</v>
      </c>
      <c r="B266" s="31" t="s">
        <v>148</v>
      </c>
      <c r="C266" s="36" t="s">
        <v>135</v>
      </c>
      <c r="D266" s="36">
        <v>2.4750000000000001</v>
      </c>
      <c r="E266" s="54">
        <v>2983.258928571428</v>
      </c>
      <c r="F266" s="36"/>
      <c r="G266" s="36"/>
      <c r="H266" s="88"/>
    </row>
    <row r="267" spans="1:8" x14ac:dyDescent="0.25">
      <c r="A267" s="53" t="s">
        <v>499</v>
      </c>
      <c r="B267" s="31" t="s">
        <v>153</v>
      </c>
      <c r="C267" s="82" t="s">
        <v>16</v>
      </c>
      <c r="D267" s="36">
        <v>6</v>
      </c>
      <c r="E267" s="54">
        <v>101.78571428571428</v>
      </c>
      <c r="F267" s="82"/>
      <c r="G267" s="36"/>
      <c r="H267" s="88"/>
    </row>
    <row r="268" spans="1:8" x14ac:dyDescent="0.25">
      <c r="A268" s="53" t="s">
        <v>500</v>
      </c>
      <c r="B268" s="31" t="s">
        <v>154</v>
      </c>
      <c r="C268" s="82" t="s">
        <v>16</v>
      </c>
      <c r="D268" s="36">
        <v>6</v>
      </c>
      <c r="E268" s="54">
        <v>48.214285714285708</v>
      </c>
      <c r="F268" s="82"/>
      <c r="G268" s="36"/>
      <c r="H268" s="88"/>
    </row>
    <row r="269" spans="1:8" ht="18.75" customHeight="1" x14ac:dyDescent="0.25">
      <c r="A269" s="53" t="s">
        <v>501</v>
      </c>
      <c r="B269" s="31" t="s">
        <v>155</v>
      </c>
      <c r="C269" s="36" t="s">
        <v>16</v>
      </c>
      <c r="D269" s="36">
        <v>1</v>
      </c>
      <c r="E269" s="54">
        <v>199.98214285714283</v>
      </c>
      <c r="F269" s="36" t="s">
        <v>16</v>
      </c>
      <c r="G269" s="36">
        <v>1</v>
      </c>
      <c r="H269" s="88">
        <v>447.7</v>
      </c>
    </row>
    <row r="270" spans="1:8" ht="33" x14ac:dyDescent="0.25">
      <c r="A270" s="53" t="s">
        <v>502</v>
      </c>
      <c r="B270" s="31" t="s">
        <v>156</v>
      </c>
      <c r="C270" s="36" t="s">
        <v>38</v>
      </c>
      <c r="D270" s="36">
        <v>1</v>
      </c>
      <c r="E270" s="54">
        <v>483.77678571428567</v>
      </c>
      <c r="F270" s="36" t="s">
        <v>38</v>
      </c>
      <c r="G270" s="36">
        <v>1</v>
      </c>
      <c r="H270" s="93">
        <v>917.08</v>
      </c>
    </row>
    <row r="271" spans="1:8" x14ac:dyDescent="0.25">
      <c r="A271" s="53" t="s">
        <v>503</v>
      </c>
      <c r="B271" s="31" t="s">
        <v>157</v>
      </c>
      <c r="C271" s="36" t="s">
        <v>16</v>
      </c>
      <c r="D271" s="36">
        <v>5</v>
      </c>
      <c r="E271" s="54">
        <v>65.625</v>
      </c>
      <c r="F271" s="36" t="s">
        <v>16</v>
      </c>
      <c r="G271" s="36">
        <v>5</v>
      </c>
      <c r="H271" s="88">
        <v>105</v>
      </c>
    </row>
    <row r="272" spans="1:8" x14ac:dyDescent="0.25">
      <c r="A272" s="53" t="s">
        <v>504</v>
      </c>
      <c r="B272" s="92" t="s">
        <v>158</v>
      </c>
      <c r="C272" s="36" t="s">
        <v>16</v>
      </c>
      <c r="D272" s="36">
        <v>5</v>
      </c>
      <c r="E272" s="54">
        <v>20.089285714285715</v>
      </c>
      <c r="F272" s="36" t="s">
        <v>16</v>
      </c>
      <c r="G272" s="36">
        <v>5</v>
      </c>
      <c r="H272" s="88">
        <v>756.31</v>
      </c>
    </row>
    <row r="273" spans="1:8" x14ac:dyDescent="0.25">
      <c r="A273" s="53" t="s">
        <v>505</v>
      </c>
      <c r="B273" s="31" t="s">
        <v>159</v>
      </c>
      <c r="C273" s="36" t="s">
        <v>16</v>
      </c>
      <c r="D273" s="36">
        <v>21</v>
      </c>
      <c r="E273" s="54">
        <v>25.312499999999996</v>
      </c>
      <c r="F273" s="36" t="s">
        <v>16</v>
      </c>
      <c r="G273" s="36">
        <v>21</v>
      </c>
      <c r="H273" s="88">
        <v>37.01</v>
      </c>
    </row>
    <row r="274" spans="1:8" x14ac:dyDescent="0.25">
      <c r="A274" s="50" t="s">
        <v>506</v>
      </c>
      <c r="B274" s="55" t="s">
        <v>160</v>
      </c>
      <c r="C274" s="4"/>
      <c r="D274" s="4"/>
      <c r="E274" s="52">
        <f>SUM(E275:E281)</f>
        <v>2404.3928571428569</v>
      </c>
      <c r="F274" s="4"/>
      <c r="G274" s="4"/>
      <c r="H274" s="52">
        <f t="shared" ref="H274" si="40">SUM(H275:H281)</f>
        <v>5313.3505499999992</v>
      </c>
    </row>
    <row r="275" spans="1:8" ht="28.5" customHeight="1" x14ac:dyDescent="0.25">
      <c r="A275" s="53" t="s">
        <v>507</v>
      </c>
      <c r="B275" s="31" t="s">
        <v>161</v>
      </c>
      <c r="C275" s="36" t="s">
        <v>16</v>
      </c>
      <c r="D275" s="36">
        <v>6</v>
      </c>
      <c r="E275" s="54">
        <v>1199.3571428571427</v>
      </c>
      <c r="F275" s="36" t="s">
        <v>16</v>
      </c>
      <c r="G275" s="36">
        <v>6</v>
      </c>
      <c r="H275" s="93">
        <v>2473.4639999999999</v>
      </c>
    </row>
    <row r="276" spans="1:8" x14ac:dyDescent="0.25">
      <c r="A276" s="53" t="s">
        <v>508</v>
      </c>
      <c r="B276" s="31" t="s">
        <v>152</v>
      </c>
      <c r="C276" s="36" t="s">
        <v>38</v>
      </c>
      <c r="D276" s="36">
        <v>6</v>
      </c>
      <c r="E276" s="54">
        <v>410.24999999999994</v>
      </c>
      <c r="F276" s="36" t="s">
        <v>38</v>
      </c>
      <c r="G276" s="36">
        <v>6</v>
      </c>
      <c r="H276" s="88">
        <v>576.78599999999994</v>
      </c>
    </row>
    <row r="277" spans="1:8" ht="23.25" customHeight="1" x14ac:dyDescent="0.25">
      <c r="A277" s="53" t="s">
        <v>509</v>
      </c>
      <c r="B277" s="31" t="s">
        <v>155</v>
      </c>
      <c r="C277" s="36" t="s">
        <v>16</v>
      </c>
      <c r="D277" s="36">
        <v>1</v>
      </c>
      <c r="E277" s="54">
        <v>199.98214285714283</v>
      </c>
      <c r="F277" s="36" t="s">
        <v>16</v>
      </c>
      <c r="G277" s="36">
        <v>1</v>
      </c>
      <c r="H277" s="93">
        <v>447.69600000000003</v>
      </c>
    </row>
    <row r="278" spans="1:8" ht="33" x14ac:dyDescent="0.25">
      <c r="A278" s="53" t="s">
        <v>510</v>
      </c>
      <c r="B278" s="31" t="s">
        <v>156</v>
      </c>
      <c r="C278" s="36" t="s">
        <v>38</v>
      </c>
      <c r="D278" s="36">
        <v>1</v>
      </c>
      <c r="E278" s="54">
        <v>483.77678571428567</v>
      </c>
      <c r="F278" s="36" t="s">
        <v>38</v>
      </c>
      <c r="G278" s="36">
        <v>1</v>
      </c>
      <c r="H278" s="93">
        <v>917.08100000000002</v>
      </c>
    </row>
    <row r="279" spans="1:8" x14ac:dyDescent="0.25">
      <c r="A279" s="53" t="s">
        <v>511</v>
      </c>
      <c r="B279" s="31" t="s">
        <v>157</v>
      </c>
      <c r="C279" s="36" t="s">
        <v>16</v>
      </c>
      <c r="D279" s="36">
        <v>5</v>
      </c>
      <c r="E279" s="54">
        <v>65.625</v>
      </c>
      <c r="F279" s="36" t="s">
        <v>16</v>
      </c>
      <c r="G279" s="36">
        <v>5</v>
      </c>
      <c r="H279" s="88">
        <v>105</v>
      </c>
    </row>
    <row r="280" spans="1:8" x14ac:dyDescent="0.25">
      <c r="A280" s="53" t="s">
        <v>512</v>
      </c>
      <c r="B280" s="92" t="s">
        <v>158</v>
      </c>
      <c r="C280" s="36" t="s">
        <v>16</v>
      </c>
      <c r="D280" s="36">
        <v>5</v>
      </c>
      <c r="E280" s="54">
        <v>20.089285714285715</v>
      </c>
      <c r="F280" s="36" t="s">
        <v>16</v>
      </c>
      <c r="G280" s="36">
        <v>5</v>
      </c>
      <c r="H280" s="88">
        <v>756.31</v>
      </c>
    </row>
    <row r="281" spans="1:8" x14ac:dyDescent="0.25">
      <c r="A281" s="53" t="s">
        <v>513</v>
      </c>
      <c r="B281" s="31" t="s">
        <v>159</v>
      </c>
      <c r="C281" s="36" t="s">
        <v>16</v>
      </c>
      <c r="D281" s="36">
        <v>21</v>
      </c>
      <c r="E281" s="54">
        <v>25.312499999999996</v>
      </c>
      <c r="F281" s="36" t="s">
        <v>16</v>
      </c>
      <c r="G281" s="36">
        <v>21</v>
      </c>
      <c r="H281" s="88">
        <v>37.013550000000002</v>
      </c>
    </row>
    <row r="282" spans="1:8" x14ac:dyDescent="0.25">
      <c r="A282" s="50" t="s">
        <v>514</v>
      </c>
      <c r="B282" s="55" t="s">
        <v>162</v>
      </c>
      <c r="C282" s="4"/>
      <c r="D282" s="4"/>
      <c r="E282" s="52">
        <f>SUM(E283:E285)</f>
        <v>1631.3035714285713</v>
      </c>
      <c r="F282" s="4"/>
      <c r="G282" s="4"/>
      <c r="H282" s="99">
        <f>SUM(H283:H285)</f>
        <v>3081.9758999999999</v>
      </c>
    </row>
    <row r="283" spans="1:8" ht="14.25" customHeight="1" x14ac:dyDescent="0.25">
      <c r="A283" s="53" t="s">
        <v>515</v>
      </c>
      <c r="B283" s="31" t="s">
        <v>151</v>
      </c>
      <c r="C283" s="36" t="s">
        <v>16</v>
      </c>
      <c r="D283" s="36">
        <v>6</v>
      </c>
      <c r="E283" s="54">
        <v>1199.3571428571427</v>
      </c>
      <c r="F283" s="36" t="s">
        <v>16</v>
      </c>
      <c r="G283" s="36">
        <v>6</v>
      </c>
      <c r="H283" s="88">
        <v>2473.4639999999999</v>
      </c>
    </row>
    <row r="284" spans="1:8" x14ac:dyDescent="0.25">
      <c r="A284" s="53" t="s">
        <v>516</v>
      </c>
      <c r="B284" s="31" t="s">
        <v>152</v>
      </c>
      <c r="C284" s="36" t="s">
        <v>38</v>
      </c>
      <c r="D284" s="36">
        <v>6</v>
      </c>
      <c r="E284" s="54">
        <v>410.24999999999994</v>
      </c>
      <c r="F284" s="36" t="s">
        <v>38</v>
      </c>
      <c r="G284" s="36">
        <v>6</v>
      </c>
      <c r="H284" s="88">
        <v>576.78599999999994</v>
      </c>
    </row>
    <row r="285" spans="1:8" x14ac:dyDescent="0.25">
      <c r="A285" s="53" t="s">
        <v>517</v>
      </c>
      <c r="B285" s="31" t="s">
        <v>159</v>
      </c>
      <c r="C285" s="36" t="s">
        <v>16</v>
      </c>
      <c r="D285" s="36">
        <v>18</v>
      </c>
      <c r="E285" s="54">
        <v>21.696428571428569</v>
      </c>
      <c r="F285" s="36" t="s">
        <v>16</v>
      </c>
      <c r="G285" s="36">
        <v>18</v>
      </c>
      <c r="H285" s="88">
        <v>31.725899999999999</v>
      </c>
    </row>
    <row r="286" spans="1:8" x14ac:dyDescent="0.25">
      <c r="A286" s="50" t="s">
        <v>518</v>
      </c>
      <c r="B286" s="55" t="s">
        <v>271</v>
      </c>
      <c r="C286" s="4"/>
      <c r="D286" s="4"/>
      <c r="E286" s="52">
        <f>SUM(E287:E295)</f>
        <v>3148.1607142857138</v>
      </c>
      <c r="F286" s="4"/>
      <c r="G286" s="4"/>
      <c r="H286" s="99">
        <f>SUM(H287:H295)</f>
        <v>6148.4179999999997</v>
      </c>
    </row>
    <row r="287" spans="1:8" ht="27.75" customHeight="1" x14ac:dyDescent="0.25">
      <c r="A287" s="53" t="s">
        <v>519</v>
      </c>
      <c r="B287" s="31" t="s">
        <v>151</v>
      </c>
      <c r="C287" s="36" t="s">
        <v>16</v>
      </c>
      <c r="D287" s="36">
        <v>8</v>
      </c>
      <c r="E287" s="54">
        <v>1599.1428571428571</v>
      </c>
      <c r="F287" s="36" t="s">
        <v>16</v>
      </c>
      <c r="G287" s="36">
        <v>8</v>
      </c>
      <c r="H287" s="93">
        <v>3297.9520000000002</v>
      </c>
    </row>
    <row r="288" spans="1:8" x14ac:dyDescent="0.25">
      <c r="A288" s="53" t="s">
        <v>520</v>
      </c>
      <c r="B288" s="31" t="s">
        <v>152</v>
      </c>
      <c r="C288" s="36" t="s">
        <v>38</v>
      </c>
      <c r="D288" s="36">
        <v>8</v>
      </c>
      <c r="E288" s="54">
        <v>547</v>
      </c>
      <c r="F288" s="36" t="s">
        <v>38</v>
      </c>
      <c r="G288" s="36">
        <v>8</v>
      </c>
      <c r="H288" s="88">
        <v>576.78599999999994</v>
      </c>
    </row>
    <row r="289" spans="1:8" x14ac:dyDescent="0.25">
      <c r="A289" s="53" t="s">
        <v>521</v>
      </c>
      <c r="B289" s="31" t="s">
        <v>153</v>
      </c>
      <c r="C289" s="82" t="s">
        <v>16</v>
      </c>
      <c r="D289" s="36">
        <v>8</v>
      </c>
      <c r="E289" s="54">
        <v>135.71428571428572</v>
      </c>
      <c r="F289" s="82"/>
      <c r="G289" s="36"/>
      <c r="H289" s="88"/>
    </row>
    <row r="290" spans="1:8" x14ac:dyDescent="0.25">
      <c r="A290" s="53" t="s">
        <v>522</v>
      </c>
      <c r="B290" s="31" t="s">
        <v>154</v>
      </c>
      <c r="C290" s="82" t="s">
        <v>16</v>
      </c>
      <c r="D290" s="36">
        <v>8</v>
      </c>
      <c r="E290" s="54">
        <v>64.285714285714278</v>
      </c>
      <c r="F290" s="82"/>
      <c r="G290" s="36"/>
      <c r="H290" s="88"/>
    </row>
    <row r="291" spans="1:8" ht="20.25" customHeight="1" x14ac:dyDescent="0.25">
      <c r="A291" s="53" t="s">
        <v>523</v>
      </c>
      <c r="B291" s="31" t="s">
        <v>155</v>
      </c>
      <c r="C291" s="36" t="s">
        <v>16</v>
      </c>
      <c r="D291" s="36">
        <v>1</v>
      </c>
      <c r="E291" s="54">
        <v>199.98214285714283</v>
      </c>
      <c r="F291" s="36" t="s">
        <v>16</v>
      </c>
      <c r="G291" s="36">
        <v>1</v>
      </c>
      <c r="H291" s="88">
        <v>447.7</v>
      </c>
    </row>
    <row r="292" spans="1:8" ht="33" x14ac:dyDescent="0.25">
      <c r="A292" s="53" t="s">
        <v>524</v>
      </c>
      <c r="B292" s="31" t="s">
        <v>156</v>
      </c>
      <c r="C292" s="36" t="s">
        <v>38</v>
      </c>
      <c r="D292" s="36">
        <v>1</v>
      </c>
      <c r="E292" s="54">
        <v>483.77678571428567</v>
      </c>
      <c r="F292" s="36" t="s">
        <v>38</v>
      </c>
      <c r="G292" s="36">
        <v>1</v>
      </c>
      <c r="H292" s="93">
        <v>917.08</v>
      </c>
    </row>
    <row r="293" spans="1:8" x14ac:dyDescent="0.25">
      <c r="A293" s="53" t="s">
        <v>525</v>
      </c>
      <c r="B293" s="31" t="s">
        <v>157</v>
      </c>
      <c r="C293" s="36" t="s">
        <v>16</v>
      </c>
      <c r="D293" s="36">
        <v>5</v>
      </c>
      <c r="E293" s="54">
        <v>65.625</v>
      </c>
      <c r="F293" s="36" t="s">
        <v>16</v>
      </c>
      <c r="G293" s="36">
        <v>5</v>
      </c>
      <c r="H293" s="88">
        <v>105</v>
      </c>
    </row>
    <row r="294" spans="1:8" x14ac:dyDescent="0.25">
      <c r="A294" s="53" t="s">
        <v>526</v>
      </c>
      <c r="B294" s="92" t="s">
        <v>158</v>
      </c>
      <c r="C294" s="36" t="s">
        <v>16</v>
      </c>
      <c r="D294" s="36">
        <v>5</v>
      </c>
      <c r="E294" s="54">
        <v>20.089285714285715</v>
      </c>
      <c r="F294" s="36" t="s">
        <v>16</v>
      </c>
      <c r="G294" s="36">
        <v>5</v>
      </c>
      <c r="H294" s="88">
        <v>756.31</v>
      </c>
    </row>
    <row r="295" spans="1:8" x14ac:dyDescent="0.25">
      <c r="A295" s="53" t="s">
        <v>527</v>
      </c>
      <c r="B295" s="31" t="s">
        <v>159</v>
      </c>
      <c r="C295" s="36" t="s">
        <v>16</v>
      </c>
      <c r="D295" s="36">
        <v>27</v>
      </c>
      <c r="E295" s="54">
        <v>32.544642857142854</v>
      </c>
      <c r="F295" s="36" t="s">
        <v>16</v>
      </c>
      <c r="G295" s="36">
        <v>27</v>
      </c>
      <c r="H295" s="88">
        <v>47.59</v>
      </c>
    </row>
    <row r="296" spans="1:8" x14ac:dyDescent="0.25">
      <c r="A296" s="50" t="s">
        <v>528</v>
      </c>
      <c r="B296" s="55" t="s">
        <v>163</v>
      </c>
      <c r="C296" s="4"/>
      <c r="D296" s="4"/>
      <c r="E296" s="52">
        <f>SUM(E297:E303)</f>
        <v>2404.3928571428569</v>
      </c>
      <c r="F296" s="4"/>
      <c r="G296" s="4"/>
      <c r="H296" s="52">
        <f t="shared" ref="H296" si="41">SUM(H297:H303)</f>
        <v>3087.26</v>
      </c>
    </row>
    <row r="297" spans="1:8" ht="29.25" customHeight="1" x14ac:dyDescent="0.25">
      <c r="A297" s="53" t="s">
        <v>529</v>
      </c>
      <c r="B297" s="31" t="s">
        <v>151</v>
      </c>
      <c r="C297" s="36" t="s">
        <v>16</v>
      </c>
      <c r="D297" s="36">
        <v>6</v>
      </c>
      <c r="E297" s="54">
        <v>1199.3571428571427</v>
      </c>
      <c r="F297" s="36" t="s">
        <v>16</v>
      </c>
      <c r="G297" s="36">
        <v>6</v>
      </c>
      <c r="H297" s="88">
        <v>2473.46</v>
      </c>
    </row>
    <row r="298" spans="1:8" x14ac:dyDescent="0.25">
      <c r="A298" s="53" t="s">
        <v>530</v>
      </c>
      <c r="B298" s="31" t="s">
        <v>152</v>
      </c>
      <c r="C298" s="36" t="s">
        <v>38</v>
      </c>
      <c r="D298" s="36">
        <v>6</v>
      </c>
      <c r="E298" s="54">
        <v>410.24999999999994</v>
      </c>
      <c r="F298" s="36" t="s">
        <v>38</v>
      </c>
      <c r="G298" s="36">
        <v>6</v>
      </c>
      <c r="H298" s="88">
        <v>576.79</v>
      </c>
    </row>
    <row r="299" spans="1:8" ht="16.5" customHeight="1" x14ac:dyDescent="0.25">
      <c r="A299" s="53" t="s">
        <v>531</v>
      </c>
      <c r="B299" s="31" t="s">
        <v>155</v>
      </c>
      <c r="C299" s="36" t="s">
        <v>16</v>
      </c>
      <c r="D299" s="36">
        <v>1</v>
      </c>
      <c r="E299" s="54">
        <v>199.98214285714283</v>
      </c>
      <c r="F299" s="36"/>
      <c r="G299" s="36"/>
      <c r="H299" s="88"/>
    </row>
    <row r="300" spans="1:8" ht="33" x14ac:dyDescent="0.25">
      <c r="A300" s="53" t="s">
        <v>532</v>
      </c>
      <c r="B300" s="31" t="s">
        <v>156</v>
      </c>
      <c r="C300" s="36" t="s">
        <v>38</v>
      </c>
      <c r="D300" s="36">
        <v>1</v>
      </c>
      <c r="E300" s="54">
        <v>483.77678571428567</v>
      </c>
      <c r="F300" s="36"/>
      <c r="G300" s="36"/>
      <c r="H300" s="88"/>
    </row>
    <row r="301" spans="1:8" x14ac:dyDescent="0.25">
      <c r="A301" s="53" t="s">
        <v>533</v>
      </c>
      <c r="B301" s="31" t="s">
        <v>157</v>
      </c>
      <c r="C301" s="36" t="s">
        <v>16</v>
      </c>
      <c r="D301" s="36">
        <v>5</v>
      </c>
      <c r="E301" s="54">
        <v>65.625</v>
      </c>
      <c r="F301" s="36"/>
      <c r="G301" s="36"/>
      <c r="H301" s="88"/>
    </row>
    <row r="302" spans="1:8" x14ac:dyDescent="0.25">
      <c r="A302" s="53" t="s">
        <v>534</v>
      </c>
      <c r="B302" s="92" t="s">
        <v>158</v>
      </c>
      <c r="C302" s="36" t="s">
        <v>16</v>
      </c>
      <c r="D302" s="36">
        <v>5</v>
      </c>
      <c r="E302" s="54">
        <v>20.089285714285715</v>
      </c>
      <c r="F302" s="36"/>
      <c r="G302" s="36"/>
      <c r="H302" s="88"/>
    </row>
    <row r="303" spans="1:8" x14ac:dyDescent="0.25">
      <c r="A303" s="53" t="s">
        <v>535</v>
      </c>
      <c r="B303" s="31" t="s">
        <v>159</v>
      </c>
      <c r="C303" s="36" t="s">
        <v>16</v>
      </c>
      <c r="D303" s="36">
        <v>21</v>
      </c>
      <c r="E303" s="54">
        <v>25.312499999999996</v>
      </c>
      <c r="F303" s="36" t="s">
        <v>16</v>
      </c>
      <c r="G303" s="36">
        <v>21</v>
      </c>
      <c r="H303" s="88">
        <v>37.01</v>
      </c>
    </row>
    <row r="304" spans="1:8" x14ac:dyDescent="0.25">
      <c r="A304" s="50" t="s">
        <v>536</v>
      </c>
      <c r="B304" s="55" t="s">
        <v>164</v>
      </c>
      <c r="C304" s="4"/>
      <c r="D304" s="4"/>
      <c r="E304" s="52">
        <f>SUM(E305:E311)</f>
        <v>2948.1607142857138</v>
      </c>
      <c r="F304" s="4"/>
      <c r="G304" s="4"/>
      <c r="H304" s="52">
        <f t="shared" ref="H304" si="42">SUM(H305:H311)</f>
        <v>6340.68</v>
      </c>
    </row>
    <row r="305" spans="1:8" ht="31.5" customHeight="1" x14ac:dyDescent="0.25">
      <c r="A305" s="53" t="s">
        <v>537</v>
      </c>
      <c r="B305" s="31" t="s">
        <v>151</v>
      </c>
      <c r="C305" s="36" t="s">
        <v>16</v>
      </c>
      <c r="D305" s="36">
        <v>8</v>
      </c>
      <c r="E305" s="54">
        <v>1599.1428571428571</v>
      </c>
      <c r="F305" s="36" t="s">
        <v>16</v>
      </c>
      <c r="G305" s="36">
        <v>8</v>
      </c>
      <c r="H305" s="88">
        <v>3297.95</v>
      </c>
    </row>
    <row r="306" spans="1:8" x14ac:dyDescent="0.25">
      <c r="A306" s="53" t="s">
        <v>538</v>
      </c>
      <c r="B306" s="31" t="s">
        <v>152</v>
      </c>
      <c r="C306" s="36" t="s">
        <v>38</v>
      </c>
      <c r="D306" s="36">
        <v>8</v>
      </c>
      <c r="E306" s="54">
        <v>547</v>
      </c>
      <c r="F306" s="36" t="s">
        <v>38</v>
      </c>
      <c r="G306" s="36">
        <v>8</v>
      </c>
      <c r="H306" s="88">
        <v>769.05</v>
      </c>
    </row>
    <row r="307" spans="1:8" ht="17.25" customHeight="1" x14ac:dyDescent="0.25">
      <c r="A307" s="53" t="s">
        <v>539</v>
      </c>
      <c r="B307" s="31" t="s">
        <v>155</v>
      </c>
      <c r="C307" s="36" t="s">
        <v>16</v>
      </c>
      <c r="D307" s="36">
        <v>1</v>
      </c>
      <c r="E307" s="54">
        <v>199.98214285714283</v>
      </c>
      <c r="F307" s="36" t="s">
        <v>16</v>
      </c>
      <c r="G307" s="36">
        <v>1</v>
      </c>
      <c r="H307" s="88">
        <v>447.7</v>
      </c>
    </row>
    <row r="308" spans="1:8" ht="33" x14ac:dyDescent="0.25">
      <c r="A308" s="53" t="s">
        <v>540</v>
      </c>
      <c r="B308" s="31" t="s">
        <v>156</v>
      </c>
      <c r="C308" s="36" t="s">
        <v>38</v>
      </c>
      <c r="D308" s="36">
        <v>1</v>
      </c>
      <c r="E308" s="54">
        <v>483.77678571428567</v>
      </c>
      <c r="F308" s="36" t="s">
        <v>38</v>
      </c>
      <c r="G308" s="36">
        <v>1</v>
      </c>
      <c r="H308" s="93">
        <v>917.08</v>
      </c>
    </row>
    <row r="309" spans="1:8" x14ac:dyDescent="0.25">
      <c r="A309" s="53" t="s">
        <v>541</v>
      </c>
      <c r="B309" s="31" t="s">
        <v>157</v>
      </c>
      <c r="C309" s="36" t="s">
        <v>16</v>
      </c>
      <c r="D309" s="36">
        <v>5</v>
      </c>
      <c r="E309" s="54">
        <v>65.625</v>
      </c>
      <c r="F309" s="36" t="s">
        <v>16</v>
      </c>
      <c r="G309" s="36">
        <v>5</v>
      </c>
      <c r="H309" s="88">
        <v>105</v>
      </c>
    </row>
    <row r="310" spans="1:8" x14ac:dyDescent="0.25">
      <c r="A310" s="53" t="s">
        <v>542</v>
      </c>
      <c r="B310" s="92" t="s">
        <v>158</v>
      </c>
      <c r="C310" s="36" t="s">
        <v>16</v>
      </c>
      <c r="D310" s="36">
        <v>5</v>
      </c>
      <c r="E310" s="54">
        <v>20.089285714285715</v>
      </c>
      <c r="F310" s="36" t="s">
        <v>16</v>
      </c>
      <c r="G310" s="36">
        <v>5</v>
      </c>
      <c r="H310" s="88">
        <v>756.31</v>
      </c>
    </row>
    <row r="311" spans="1:8" x14ac:dyDescent="0.25">
      <c r="A311" s="53" t="s">
        <v>543</v>
      </c>
      <c r="B311" s="31" t="s">
        <v>159</v>
      </c>
      <c r="C311" s="36" t="s">
        <v>16</v>
      </c>
      <c r="D311" s="36">
        <v>27</v>
      </c>
      <c r="E311" s="54">
        <v>32.544642857142854</v>
      </c>
      <c r="F311" s="36" t="s">
        <v>16</v>
      </c>
      <c r="G311" s="36">
        <v>27</v>
      </c>
      <c r="H311" s="88">
        <v>47.59</v>
      </c>
    </row>
    <row r="312" spans="1:8" x14ac:dyDescent="0.25">
      <c r="A312" s="50" t="s">
        <v>544</v>
      </c>
      <c r="B312" s="55" t="s">
        <v>272</v>
      </c>
      <c r="C312" s="4"/>
      <c r="D312" s="4"/>
      <c r="E312" s="52">
        <f>SUM(E313:E321)</f>
        <v>2554.3928571428569</v>
      </c>
      <c r="F312" s="4"/>
      <c r="G312" s="4"/>
      <c r="H312" s="52">
        <f t="shared" ref="H312" si="43">SUM(H313:H321)</f>
        <v>5313.3505499999992</v>
      </c>
    </row>
    <row r="313" spans="1:8" ht="29.25" customHeight="1" x14ac:dyDescent="0.25">
      <c r="A313" s="53" t="s">
        <v>545</v>
      </c>
      <c r="B313" s="31" t="s">
        <v>151</v>
      </c>
      <c r="C313" s="36" t="s">
        <v>16</v>
      </c>
      <c r="D313" s="36">
        <v>6</v>
      </c>
      <c r="E313" s="54">
        <v>1199.3571428571427</v>
      </c>
      <c r="F313" s="36" t="s">
        <v>16</v>
      </c>
      <c r="G313" s="36">
        <v>6</v>
      </c>
      <c r="H313" s="88">
        <v>2473.46</v>
      </c>
    </row>
    <row r="314" spans="1:8" x14ac:dyDescent="0.25">
      <c r="A314" s="53" t="s">
        <v>546</v>
      </c>
      <c r="B314" s="31" t="s">
        <v>152</v>
      </c>
      <c r="C314" s="36" t="s">
        <v>38</v>
      </c>
      <c r="D314" s="36">
        <v>6</v>
      </c>
      <c r="E314" s="54">
        <v>410.24999999999994</v>
      </c>
      <c r="F314" s="36" t="s">
        <v>38</v>
      </c>
      <c r="G314" s="36">
        <v>6</v>
      </c>
      <c r="H314" s="88">
        <v>576.79</v>
      </c>
    </row>
    <row r="315" spans="1:8" x14ac:dyDescent="0.25">
      <c r="A315" s="53" t="s">
        <v>547</v>
      </c>
      <c r="B315" s="31" t="s">
        <v>153</v>
      </c>
      <c r="C315" s="82" t="s">
        <v>16</v>
      </c>
      <c r="D315" s="36">
        <v>6</v>
      </c>
      <c r="E315" s="54">
        <v>101.78571428571428</v>
      </c>
      <c r="F315" s="82"/>
      <c r="G315" s="36"/>
      <c r="H315" s="88"/>
    </row>
    <row r="316" spans="1:8" x14ac:dyDescent="0.25">
      <c r="A316" s="53" t="s">
        <v>548</v>
      </c>
      <c r="B316" s="31" t="s">
        <v>154</v>
      </c>
      <c r="C316" s="82" t="s">
        <v>16</v>
      </c>
      <c r="D316" s="36">
        <v>6</v>
      </c>
      <c r="E316" s="54">
        <v>48.214285714285708</v>
      </c>
      <c r="F316" s="82"/>
      <c r="G316" s="36"/>
      <c r="H316" s="88"/>
    </row>
    <row r="317" spans="1:8" ht="19.5" customHeight="1" x14ac:dyDescent="0.25">
      <c r="A317" s="53" t="s">
        <v>549</v>
      </c>
      <c r="B317" s="31" t="s">
        <v>155</v>
      </c>
      <c r="C317" s="36" t="s">
        <v>16</v>
      </c>
      <c r="D317" s="36">
        <v>1</v>
      </c>
      <c r="E317" s="54">
        <v>199.98214285714283</v>
      </c>
      <c r="F317" s="36" t="s">
        <v>16</v>
      </c>
      <c r="G317" s="36">
        <v>1</v>
      </c>
      <c r="H317" s="93">
        <v>447.69600000000003</v>
      </c>
    </row>
    <row r="318" spans="1:8" ht="33" x14ac:dyDescent="0.25">
      <c r="A318" s="53" t="s">
        <v>550</v>
      </c>
      <c r="B318" s="31" t="s">
        <v>156</v>
      </c>
      <c r="C318" s="36" t="s">
        <v>38</v>
      </c>
      <c r="D318" s="36">
        <v>1</v>
      </c>
      <c r="E318" s="54">
        <v>483.77678571428567</v>
      </c>
      <c r="F318" s="36" t="s">
        <v>38</v>
      </c>
      <c r="G318" s="36">
        <v>1</v>
      </c>
      <c r="H318" s="93">
        <v>917.08100000000002</v>
      </c>
    </row>
    <row r="319" spans="1:8" x14ac:dyDescent="0.25">
      <c r="A319" s="53" t="s">
        <v>551</v>
      </c>
      <c r="B319" s="31" t="s">
        <v>157</v>
      </c>
      <c r="C319" s="36" t="s">
        <v>16</v>
      </c>
      <c r="D319" s="36">
        <v>5</v>
      </c>
      <c r="E319" s="54">
        <v>65.625</v>
      </c>
      <c r="F319" s="36" t="s">
        <v>16</v>
      </c>
      <c r="G319" s="36">
        <v>5</v>
      </c>
      <c r="H319" s="88">
        <v>105</v>
      </c>
    </row>
    <row r="320" spans="1:8" x14ac:dyDescent="0.25">
      <c r="A320" s="53" t="s">
        <v>552</v>
      </c>
      <c r="B320" s="92" t="s">
        <v>158</v>
      </c>
      <c r="C320" s="36" t="s">
        <v>16</v>
      </c>
      <c r="D320" s="36">
        <v>5</v>
      </c>
      <c r="E320" s="54">
        <v>20.089285714285715</v>
      </c>
      <c r="F320" s="36" t="s">
        <v>16</v>
      </c>
      <c r="G320" s="36">
        <v>5</v>
      </c>
      <c r="H320" s="88">
        <v>756.31</v>
      </c>
    </row>
    <row r="321" spans="1:8" x14ac:dyDescent="0.25">
      <c r="A321" s="53" t="s">
        <v>553</v>
      </c>
      <c r="B321" s="31" t="s">
        <v>159</v>
      </c>
      <c r="C321" s="36" t="s">
        <v>16</v>
      </c>
      <c r="D321" s="36">
        <v>21</v>
      </c>
      <c r="E321" s="54">
        <v>25.312499999999996</v>
      </c>
      <c r="F321" s="36" t="s">
        <v>16</v>
      </c>
      <c r="G321" s="36">
        <v>21</v>
      </c>
      <c r="H321" s="88">
        <v>37.013550000000002</v>
      </c>
    </row>
    <row r="322" spans="1:8" x14ac:dyDescent="0.25">
      <c r="A322" s="50" t="s">
        <v>554</v>
      </c>
      <c r="B322" s="55" t="s">
        <v>165</v>
      </c>
      <c r="C322" s="4"/>
      <c r="D322" s="4"/>
      <c r="E322" s="52">
        <f>SUM(E323:E329)</f>
        <v>2404.3928571428569</v>
      </c>
      <c r="F322" s="4"/>
      <c r="G322" s="4"/>
      <c r="H322" s="99">
        <f>SUM(H323:H329)</f>
        <v>5313.3505499999992</v>
      </c>
    </row>
    <row r="323" spans="1:8" ht="29.25" customHeight="1" x14ac:dyDescent="0.25">
      <c r="A323" s="53" t="s">
        <v>555</v>
      </c>
      <c r="B323" s="31" t="s">
        <v>151</v>
      </c>
      <c r="C323" s="36" t="s">
        <v>16</v>
      </c>
      <c r="D323" s="36">
        <v>6</v>
      </c>
      <c r="E323" s="54">
        <v>1199.3571428571427</v>
      </c>
      <c r="F323" s="36" t="s">
        <v>16</v>
      </c>
      <c r="G323" s="36">
        <v>6</v>
      </c>
      <c r="H323" s="93">
        <v>2473.4639999999999</v>
      </c>
    </row>
    <row r="324" spans="1:8" x14ac:dyDescent="0.25">
      <c r="A324" s="53" t="s">
        <v>556</v>
      </c>
      <c r="B324" s="31" t="s">
        <v>152</v>
      </c>
      <c r="C324" s="36" t="s">
        <v>38</v>
      </c>
      <c r="D324" s="36">
        <v>6</v>
      </c>
      <c r="E324" s="54">
        <v>410.24999999999994</v>
      </c>
      <c r="F324" s="36" t="s">
        <v>38</v>
      </c>
      <c r="G324" s="36">
        <v>6</v>
      </c>
      <c r="H324" s="88">
        <v>576.78599999999994</v>
      </c>
    </row>
    <row r="325" spans="1:8" ht="19.5" customHeight="1" x14ac:dyDescent="0.25">
      <c r="A325" s="53" t="s">
        <v>557</v>
      </c>
      <c r="B325" s="31" t="s">
        <v>155</v>
      </c>
      <c r="C325" s="36" t="s">
        <v>16</v>
      </c>
      <c r="D325" s="36">
        <v>1</v>
      </c>
      <c r="E325" s="54">
        <v>199.98214285714283</v>
      </c>
      <c r="F325" s="36" t="s">
        <v>16</v>
      </c>
      <c r="G325" s="36">
        <v>1</v>
      </c>
      <c r="H325" s="93">
        <v>447.69600000000003</v>
      </c>
    </row>
    <row r="326" spans="1:8" ht="33" x14ac:dyDescent="0.25">
      <c r="A326" s="53" t="s">
        <v>558</v>
      </c>
      <c r="B326" s="31" t="s">
        <v>156</v>
      </c>
      <c r="C326" s="36" t="s">
        <v>38</v>
      </c>
      <c r="D326" s="36">
        <v>1</v>
      </c>
      <c r="E326" s="54">
        <v>483.77678571428567</v>
      </c>
      <c r="F326" s="36" t="s">
        <v>38</v>
      </c>
      <c r="G326" s="36">
        <v>1</v>
      </c>
      <c r="H326" s="93">
        <v>917.08100000000002</v>
      </c>
    </row>
    <row r="327" spans="1:8" x14ac:dyDescent="0.25">
      <c r="A327" s="53" t="s">
        <v>559</v>
      </c>
      <c r="B327" s="31" t="s">
        <v>157</v>
      </c>
      <c r="C327" s="36" t="s">
        <v>16</v>
      </c>
      <c r="D327" s="36">
        <v>5</v>
      </c>
      <c r="E327" s="54">
        <v>65.625</v>
      </c>
      <c r="F327" s="36" t="s">
        <v>16</v>
      </c>
      <c r="G327" s="36">
        <v>5</v>
      </c>
      <c r="H327" s="88">
        <v>105</v>
      </c>
    </row>
    <row r="328" spans="1:8" x14ac:dyDescent="0.25">
      <c r="A328" s="53" t="s">
        <v>560</v>
      </c>
      <c r="B328" s="92" t="s">
        <v>158</v>
      </c>
      <c r="C328" s="36" t="s">
        <v>16</v>
      </c>
      <c r="D328" s="36">
        <v>5</v>
      </c>
      <c r="E328" s="54">
        <v>20.089285714285715</v>
      </c>
      <c r="F328" s="36" t="s">
        <v>16</v>
      </c>
      <c r="G328" s="36">
        <v>5</v>
      </c>
      <c r="H328" s="88">
        <v>756.31</v>
      </c>
    </row>
    <row r="329" spans="1:8" x14ac:dyDescent="0.25">
      <c r="A329" s="53" t="s">
        <v>561</v>
      </c>
      <c r="B329" s="31" t="s">
        <v>159</v>
      </c>
      <c r="C329" s="36" t="s">
        <v>16</v>
      </c>
      <c r="D329" s="36">
        <v>21</v>
      </c>
      <c r="E329" s="54">
        <v>25.312499999999996</v>
      </c>
      <c r="F329" s="36" t="s">
        <v>16</v>
      </c>
      <c r="G329" s="36">
        <v>21</v>
      </c>
      <c r="H329" s="88">
        <v>37.013550000000002</v>
      </c>
    </row>
    <row r="330" spans="1:8" x14ac:dyDescent="0.25">
      <c r="A330" s="50" t="s">
        <v>562</v>
      </c>
      <c r="B330" s="55" t="s">
        <v>166</v>
      </c>
      <c r="C330" s="4"/>
      <c r="D330" s="4"/>
      <c r="E330" s="52">
        <f>SUM(E331:E337)</f>
        <v>2404.3928571428569</v>
      </c>
      <c r="F330" s="4"/>
      <c r="G330" s="4"/>
      <c r="H330" s="99">
        <f>SUM(H331:H337)</f>
        <v>4736.5645499999991</v>
      </c>
    </row>
    <row r="331" spans="1:8" ht="30" customHeight="1" x14ac:dyDescent="0.25">
      <c r="A331" s="53" t="s">
        <v>563</v>
      </c>
      <c r="B331" s="31" t="s">
        <v>151</v>
      </c>
      <c r="C331" s="36" t="s">
        <v>16</v>
      </c>
      <c r="D331" s="36">
        <v>6</v>
      </c>
      <c r="E331" s="54">
        <v>1199.3571428571427</v>
      </c>
      <c r="F331" s="36" t="s">
        <v>16</v>
      </c>
      <c r="G331" s="36">
        <v>6</v>
      </c>
      <c r="H331" s="93">
        <v>2473.4639999999999</v>
      </c>
    </row>
    <row r="332" spans="1:8" x14ac:dyDescent="0.25">
      <c r="A332" s="53" t="s">
        <v>564</v>
      </c>
      <c r="B332" s="31" t="s">
        <v>152</v>
      </c>
      <c r="C332" s="36" t="s">
        <v>38</v>
      </c>
      <c r="D332" s="36">
        <v>6</v>
      </c>
      <c r="E332" s="54">
        <v>410.24999999999994</v>
      </c>
      <c r="F332" s="36" t="s">
        <v>38</v>
      </c>
      <c r="G332" s="36">
        <v>6</v>
      </c>
      <c r="H332" s="88"/>
    </row>
    <row r="333" spans="1:8" ht="20.25" customHeight="1" x14ac:dyDescent="0.25">
      <c r="A333" s="53" t="s">
        <v>565</v>
      </c>
      <c r="B333" s="31" t="s">
        <v>155</v>
      </c>
      <c r="C333" s="36" t="s">
        <v>16</v>
      </c>
      <c r="D333" s="36">
        <v>1</v>
      </c>
      <c r="E333" s="54">
        <v>199.98214285714283</v>
      </c>
      <c r="F333" s="36" t="s">
        <v>16</v>
      </c>
      <c r="G333" s="36">
        <v>1</v>
      </c>
      <c r="H333" s="93">
        <v>447.69600000000003</v>
      </c>
    </row>
    <row r="334" spans="1:8" ht="33" x14ac:dyDescent="0.25">
      <c r="A334" s="53" t="s">
        <v>566</v>
      </c>
      <c r="B334" s="31" t="s">
        <v>156</v>
      </c>
      <c r="C334" s="36" t="s">
        <v>38</v>
      </c>
      <c r="D334" s="36">
        <v>1</v>
      </c>
      <c r="E334" s="54">
        <v>483.77678571428567</v>
      </c>
      <c r="F334" s="36" t="s">
        <v>38</v>
      </c>
      <c r="G334" s="36">
        <v>1</v>
      </c>
      <c r="H334" s="93">
        <v>917.08100000000002</v>
      </c>
    </row>
    <row r="335" spans="1:8" x14ac:dyDescent="0.25">
      <c r="A335" s="53" t="s">
        <v>567</v>
      </c>
      <c r="B335" s="31" t="s">
        <v>157</v>
      </c>
      <c r="C335" s="36" t="s">
        <v>16</v>
      </c>
      <c r="D335" s="36">
        <v>5</v>
      </c>
      <c r="E335" s="54">
        <v>65.625</v>
      </c>
      <c r="F335" s="36" t="s">
        <v>16</v>
      </c>
      <c r="G335" s="36">
        <v>5</v>
      </c>
      <c r="H335" s="88">
        <v>105</v>
      </c>
    </row>
    <row r="336" spans="1:8" x14ac:dyDescent="0.25">
      <c r="A336" s="53" t="s">
        <v>568</v>
      </c>
      <c r="B336" s="92" t="s">
        <v>158</v>
      </c>
      <c r="C336" s="36" t="s">
        <v>16</v>
      </c>
      <c r="D336" s="36">
        <v>5</v>
      </c>
      <c r="E336" s="54">
        <v>20.089285714285715</v>
      </c>
      <c r="F336" s="36" t="s">
        <v>16</v>
      </c>
      <c r="G336" s="36">
        <v>5</v>
      </c>
      <c r="H336" s="88">
        <v>756.31</v>
      </c>
    </row>
    <row r="337" spans="1:8" x14ac:dyDescent="0.25">
      <c r="A337" s="53" t="s">
        <v>569</v>
      </c>
      <c r="B337" s="31" t="s">
        <v>159</v>
      </c>
      <c r="C337" s="36" t="s">
        <v>16</v>
      </c>
      <c r="D337" s="36">
        <v>21</v>
      </c>
      <c r="E337" s="54">
        <v>25.312499999999996</v>
      </c>
      <c r="F337" s="36" t="s">
        <v>16</v>
      </c>
      <c r="G337" s="36">
        <v>21</v>
      </c>
      <c r="H337" s="88">
        <v>37.013550000000002</v>
      </c>
    </row>
    <row r="338" spans="1:8" x14ac:dyDescent="0.25">
      <c r="A338" s="50" t="s">
        <v>570</v>
      </c>
      <c r="B338" s="55" t="s">
        <v>167</v>
      </c>
      <c r="C338" s="4"/>
      <c r="D338" s="4"/>
      <c r="E338" s="52">
        <f>SUM(E339:E341)</f>
        <v>1631.3035714285713</v>
      </c>
      <c r="F338" s="4"/>
      <c r="G338" s="4"/>
      <c r="H338" s="99">
        <f>SUM(H339:H341)</f>
        <v>3081.9758999999999</v>
      </c>
    </row>
    <row r="339" spans="1:8" ht="16.5" customHeight="1" x14ac:dyDescent="0.25">
      <c r="A339" s="53" t="s">
        <v>571</v>
      </c>
      <c r="B339" s="31" t="s">
        <v>151</v>
      </c>
      <c r="C339" s="36" t="s">
        <v>16</v>
      </c>
      <c r="D339" s="36">
        <v>6</v>
      </c>
      <c r="E339" s="54">
        <v>1199.3571428571427</v>
      </c>
      <c r="F339" s="36" t="s">
        <v>16</v>
      </c>
      <c r="G339" s="36">
        <v>6</v>
      </c>
      <c r="H339" s="88">
        <v>2473.4639999999999</v>
      </c>
    </row>
    <row r="340" spans="1:8" x14ac:dyDescent="0.25">
      <c r="A340" s="53" t="s">
        <v>572</v>
      </c>
      <c r="B340" s="31" t="s">
        <v>152</v>
      </c>
      <c r="C340" s="36" t="s">
        <v>38</v>
      </c>
      <c r="D340" s="36">
        <v>6</v>
      </c>
      <c r="E340" s="54">
        <v>410.24999999999994</v>
      </c>
      <c r="F340" s="36" t="s">
        <v>38</v>
      </c>
      <c r="G340" s="36">
        <v>6</v>
      </c>
      <c r="H340" s="88">
        <v>576.78599999999994</v>
      </c>
    </row>
    <row r="341" spans="1:8" x14ac:dyDescent="0.25">
      <c r="A341" s="53" t="s">
        <v>573</v>
      </c>
      <c r="B341" s="31" t="s">
        <v>159</v>
      </c>
      <c r="C341" s="36" t="s">
        <v>16</v>
      </c>
      <c r="D341" s="36">
        <v>18</v>
      </c>
      <c r="E341" s="54">
        <v>21.696428571428569</v>
      </c>
      <c r="F341" s="36" t="s">
        <v>16</v>
      </c>
      <c r="G341" s="36">
        <v>18</v>
      </c>
      <c r="H341" s="88">
        <v>31.725899999999999</v>
      </c>
    </row>
    <row r="342" spans="1:8" x14ac:dyDescent="0.25">
      <c r="A342" s="50" t="s">
        <v>574</v>
      </c>
      <c r="B342" s="55" t="s">
        <v>168</v>
      </c>
      <c r="C342" s="4"/>
      <c r="D342" s="4"/>
      <c r="E342" s="52">
        <f>SUM(E343:E349)</f>
        <v>2404.3928571428569</v>
      </c>
      <c r="F342" s="4"/>
      <c r="G342" s="4"/>
      <c r="H342" s="99">
        <f>SUM(H343:H349)</f>
        <v>5313.3505499999992</v>
      </c>
    </row>
    <row r="343" spans="1:8" ht="30.75" customHeight="1" x14ac:dyDescent="0.25">
      <c r="A343" s="53" t="s">
        <v>575</v>
      </c>
      <c r="B343" s="31" t="s">
        <v>151</v>
      </c>
      <c r="C343" s="36" t="s">
        <v>16</v>
      </c>
      <c r="D343" s="36">
        <v>6</v>
      </c>
      <c r="E343" s="54">
        <v>1199.3571428571427</v>
      </c>
      <c r="F343" s="36" t="s">
        <v>16</v>
      </c>
      <c r="G343" s="36">
        <v>6</v>
      </c>
      <c r="H343" s="93">
        <v>2473.4639999999999</v>
      </c>
    </row>
    <row r="344" spans="1:8" x14ac:dyDescent="0.25">
      <c r="A344" s="53" t="s">
        <v>576</v>
      </c>
      <c r="B344" s="31" t="s">
        <v>152</v>
      </c>
      <c r="C344" s="36" t="s">
        <v>38</v>
      </c>
      <c r="D344" s="36">
        <v>6</v>
      </c>
      <c r="E344" s="54">
        <v>410.24999999999994</v>
      </c>
      <c r="F344" s="36" t="s">
        <v>38</v>
      </c>
      <c r="G344" s="36">
        <v>6</v>
      </c>
      <c r="H344" s="88">
        <v>576.78599999999994</v>
      </c>
    </row>
    <row r="345" spans="1:8" ht="20.25" customHeight="1" x14ac:dyDescent="0.25">
      <c r="A345" s="53" t="s">
        <v>577</v>
      </c>
      <c r="B345" s="31" t="s">
        <v>155</v>
      </c>
      <c r="C345" s="36" t="s">
        <v>16</v>
      </c>
      <c r="D345" s="36">
        <v>1</v>
      </c>
      <c r="E345" s="54">
        <v>199.98214285714283</v>
      </c>
      <c r="F345" s="36" t="s">
        <v>16</v>
      </c>
      <c r="G345" s="36">
        <v>1</v>
      </c>
      <c r="H345" s="93">
        <v>447.69600000000003</v>
      </c>
    </row>
    <row r="346" spans="1:8" ht="33" x14ac:dyDescent="0.25">
      <c r="A346" s="53" t="s">
        <v>578</v>
      </c>
      <c r="B346" s="31" t="s">
        <v>156</v>
      </c>
      <c r="C346" s="36" t="s">
        <v>38</v>
      </c>
      <c r="D346" s="36">
        <v>1</v>
      </c>
      <c r="E346" s="54">
        <v>483.77678571428567</v>
      </c>
      <c r="F346" s="36" t="s">
        <v>38</v>
      </c>
      <c r="G346" s="36">
        <v>1</v>
      </c>
      <c r="H346" s="93">
        <v>917.08100000000002</v>
      </c>
    </row>
    <row r="347" spans="1:8" x14ac:dyDescent="0.25">
      <c r="A347" s="53" t="s">
        <v>579</v>
      </c>
      <c r="B347" s="31" t="s">
        <v>157</v>
      </c>
      <c r="C347" s="36" t="s">
        <v>16</v>
      </c>
      <c r="D347" s="36">
        <v>5</v>
      </c>
      <c r="E347" s="54">
        <v>65.625</v>
      </c>
      <c r="F347" s="36" t="s">
        <v>16</v>
      </c>
      <c r="G347" s="36">
        <v>5</v>
      </c>
      <c r="H347" s="88">
        <v>105</v>
      </c>
    </row>
    <row r="348" spans="1:8" x14ac:dyDescent="0.25">
      <c r="A348" s="53" t="s">
        <v>580</v>
      </c>
      <c r="B348" s="92" t="s">
        <v>158</v>
      </c>
      <c r="C348" s="36" t="s">
        <v>16</v>
      </c>
      <c r="D348" s="36">
        <v>5</v>
      </c>
      <c r="E348" s="54">
        <v>20.089285714285715</v>
      </c>
      <c r="F348" s="36" t="s">
        <v>16</v>
      </c>
      <c r="G348" s="36">
        <v>5</v>
      </c>
      <c r="H348" s="88">
        <v>756.31</v>
      </c>
    </row>
    <row r="349" spans="1:8" x14ac:dyDescent="0.25">
      <c r="A349" s="53" t="s">
        <v>581</v>
      </c>
      <c r="B349" s="31" t="s">
        <v>159</v>
      </c>
      <c r="C349" s="36" t="s">
        <v>16</v>
      </c>
      <c r="D349" s="36">
        <v>21</v>
      </c>
      <c r="E349" s="54">
        <v>25.312499999999996</v>
      </c>
      <c r="F349" s="36" t="s">
        <v>16</v>
      </c>
      <c r="G349" s="36">
        <v>21</v>
      </c>
      <c r="H349" s="88">
        <v>37.013550000000002</v>
      </c>
    </row>
    <row r="350" spans="1:8" x14ac:dyDescent="0.25">
      <c r="A350" s="50" t="s">
        <v>582</v>
      </c>
      <c r="B350" s="55" t="s">
        <v>169</v>
      </c>
      <c r="C350" s="4"/>
      <c r="D350" s="4"/>
      <c r="E350" s="52">
        <f>SUM(E351:E360)</f>
        <v>4208.142857142856</v>
      </c>
      <c r="F350" s="4"/>
      <c r="G350" s="4"/>
      <c r="H350" s="99">
        <f>SUM(H351:H360)</f>
        <v>7272.3478999999998</v>
      </c>
    </row>
    <row r="351" spans="1:8" ht="28.5" customHeight="1" x14ac:dyDescent="0.25">
      <c r="A351" s="53" t="s">
        <v>583</v>
      </c>
      <c r="B351" s="31" t="s">
        <v>151</v>
      </c>
      <c r="C351" s="36" t="s">
        <v>16</v>
      </c>
      <c r="D351" s="36">
        <v>6</v>
      </c>
      <c r="E351" s="54">
        <v>1199.3571428571427</v>
      </c>
      <c r="F351" s="36" t="s">
        <v>16</v>
      </c>
      <c r="G351" s="36">
        <v>6</v>
      </c>
      <c r="H351" s="88">
        <v>2473.4639999999999</v>
      </c>
    </row>
    <row r="352" spans="1:8" x14ac:dyDescent="0.25">
      <c r="A352" s="53" t="s">
        <v>584</v>
      </c>
      <c r="B352" s="31" t="s">
        <v>152</v>
      </c>
      <c r="C352" s="36" t="s">
        <v>38</v>
      </c>
      <c r="D352" s="36">
        <v>6</v>
      </c>
      <c r="E352" s="54">
        <v>410.24999999999994</v>
      </c>
      <c r="F352" s="36" t="s">
        <v>38</v>
      </c>
      <c r="G352" s="36">
        <v>6</v>
      </c>
      <c r="H352" s="88">
        <v>576.78599999999994</v>
      </c>
    </row>
    <row r="353" spans="1:8" x14ac:dyDescent="0.25">
      <c r="A353" s="53" t="s">
        <v>585</v>
      </c>
      <c r="B353" s="31" t="s">
        <v>148</v>
      </c>
      <c r="C353" s="36" t="s">
        <v>135</v>
      </c>
      <c r="D353" s="36">
        <v>1.375</v>
      </c>
      <c r="E353" s="54">
        <v>1657.3660714285713</v>
      </c>
      <c r="F353" s="36" t="s">
        <v>135</v>
      </c>
      <c r="G353" s="36">
        <v>1.375</v>
      </c>
      <c r="H353" s="88">
        <v>1964.2850000000001</v>
      </c>
    </row>
    <row r="354" spans="1:8" x14ac:dyDescent="0.25">
      <c r="A354" s="53" t="s">
        <v>586</v>
      </c>
      <c r="B354" s="31" t="s">
        <v>153</v>
      </c>
      <c r="C354" s="82" t="s">
        <v>16</v>
      </c>
      <c r="D354" s="36">
        <v>6</v>
      </c>
      <c r="E354" s="54">
        <v>101.78571428571428</v>
      </c>
      <c r="F354" s="82"/>
      <c r="G354" s="36"/>
      <c r="H354" s="88"/>
    </row>
    <row r="355" spans="1:8" x14ac:dyDescent="0.25">
      <c r="A355" s="53" t="s">
        <v>587</v>
      </c>
      <c r="B355" s="31" t="s">
        <v>154</v>
      </c>
      <c r="C355" s="82" t="s">
        <v>16</v>
      </c>
      <c r="D355" s="36">
        <v>6</v>
      </c>
      <c r="E355" s="54">
        <v>48.214285714285708</v>
      </c>
      <c r="F355" s="82"/>
      <c r="G355" s="36"/>
      <c r="H355" s="88"/>
    </row>
    <row r="356" spans="1:8" ht="19.5" customHeight="1" x14ac:dyDescent="0.25">
      <c r="A356" s="53" t="s">
        <v>588</v>
      </c>
      <c r="B356" s="31" t="s">
        <v>155</v>
      </c>
      <c r="C356" s="36" t="s">
        <v>16</v>
      </c>
      <c r="D356" s="36">
        <v>1</v>
      </c>
      <c r="E356" s="54">
        <v>199.98214285714283</v>
      </c>
      <c r="F356" s="36" t="s">
        <v>16</v>
      </c>
      <c r="G356" s="36">
        <v>1</v>
      </c>
      <c r="H356" s="93">
        <v>447.69600000000003</v>
      </c>
    </row>
    <row r="357" spans="1:8" ht="33" x14ac:dyDescent="0.25">
      <c r="A357" s="53" t="s">
        <v>589</v>
      </c>
      <c r="B357" s="31" t="s">
        <v>156</v>
      </c>
      <c r="C357" s="36" t="s">
        <v>38</v>
      </c>
      <c r="D357" s="36">
        <v>1</v>
      </c>
      <c r="E357" s="54">
        <v>483.77678571428567</v>
      </c>
      <c r="F357" s="36" t="s">
        <v>38</v>
      </c>
      <c r="G357" s="36">
        <v>1</v>
      </c>
      <c r="H357" s="93">
        <v>917.08100000000002</v>
      </c>
    </row>
    <row r="358" spans="1:8" x14ac:dyDescent="0.25">
      <c r="A358" s="53" t="s">
        <v>590</v>
      </c>
      <c r="B358" s="31" t="s">
        <v>157</v>
      </c>
      <c r="C358" s="36" t="s">
        <v>16</v>
      </c>
      <c r="D358" s="36">
        <v>5</v>
      </c>
      <c r="E358" s="54">
        <v>65.625</v>
      </c>
      <c r="F358" s="36" t="s">
        <v>16</v>
      </c>
      <c r="G358" s="36">
        <v>5</v>
      </c>
      <c r="H358" s="88">
        <v>105</v>
      </c>
    </row>
    <row r="359" spans="1:8" x14ac:dyDescent="0.25">
      <c r="A359" s="53" t="s">
        <v>591</v>
      </c>
      <c r="B359" s="92" t="s">
        <v>158</v>
      </c>
      <c r="C359" s="36" t="s">
        <v>16</v>
      </c>
      <c r="D359" s="36">
        <v>5</v>
      </c>
      <c r="E359" s="54">
        <v>20.089285714285715</v>
      </c>
      <c r="F359" s="36" t="s">
        <v>16</v>
      </c>
      <c r="G359" s="36">
        <v>5</v>
      </c>
      <c r="H359" s="88">
        <v>756.31</v>
      </c>
    </row>
    <row r="360" spans="1:8" x14ac:dyDescent="0.25">
      <c r="A360" s="53" t="s">
        <v>592</v>
      </c>
      <c r="B360" s="31" t="s">
        <v>159</v>
      </c>
      <c r="C360" s="36" t="s">
        <v>16</v>
      </c>
      <c r="D360" s="36">
        <v>18</v>
      </c>
      <c r="E360" s="54">
        <v>21.696428571428569</v>
      </c>
      <c r="F360" s="36" t="s">
        <v>16</v>
      </c>
      <c r="G360" s="36">
        <v>18</v>
      </c>
      <c r="H360" s="88">
        <v>31.725899999999999</v>
      </c>
    </row>
    <row r="361" spans="1:8" x14ac:dyDescent="0.25">
      <c r="A361" s="50" t="s">
        <v>593</v>
      </c>
      <c r="B361" s="55" t="s">
        <v>173</v>
      </c>
      <c r="C361" s="4"/>
      <c r="D361" s="4"/>
      <c r="E361" s="52">
        <f>SUM(E362:E370)</f>
        <v>5363.5044642857147</v>
      </c>
      <c r="F361" s="4"/>
      <c r="G361" s="4"/>
      <c r="H361" s="99">
        <f>SUM(H362:H370)</f>
        <v>9366.6783749999977</v>
      </c>
    </row>
    <row r="362" spans="1:8" ht="28.5" customHeight="1" x14ac:dyDescent="0.25">
      <c r="A362" s="53" t="s">
        <v>594</v>
      </c>
      <c r="B362" s="31" t="s">
        <v>151</v>
      </c>
      <c r="C362" s="36" t="s">
        <v>16</v>
      </c>
      <c r="D362" s="36">
        <v>15</v>
      </c>
      <c r="E362" s="54">
        <v>2998.3928571428569</v>
      </c>
      <c r="F362" s="36" t="s">
        <v>16</v>
      </c>
      <c r="G362" s="36">
        <v>15</v>
      </c>
      <c r="H362" s="93">
        <v>6214.6049999999996</v>
      </c>
    </row>
    <row r="363" spans="1:8" x14ac:dyDescent="0.25">
      <c r="A363" s="53" t="s">
        <v>595</v>
      </c>
      <c r="B363" s="31" t="s">
        <v>152</v>
      </c>
      <c r="C363" s="36" t="s">
        <v>38</v>
      </c>
      <c r="D363" s="36">
        <v>15</v>
      </c>
      <c r="E363" s="54">
        <v>1025.6249999999998</v>
      </c>
      <c r="F363" s="36" t="s">
        <v>38</v>
      </c>
      <c r="G363" s="36">
        <v>15</v>
      </c>
      <c r="H363" s="88">
        <v>1441.9649999999999</v>
      </c>
    </row>
    <row r="364" spans="1:8" x14ac:dyDescent="0.25">
      <c r="A364" s="53" t="s">
        <v>596</v>
      </c>
      <c r="B364" s="31" t="s">
        <v>153</v>
      </c>
      <c r="C364" s="36" t="s">
        <v>16</v>
      </c>
      <c r="D364" s="36">
        <v>15</v>
      </c>
      <c r="E364" s="54">
        <v>254.46428571428569</v>
      </c>
      <c r="F364" s="36" t="s">
        <v>16</v>
      </c>
      <c r="G364" s="36">
        <v>15</v>
      </c>
      <c r="H364" s="88">
        <v>370.5</v>
      </c>
    </row>
    <row r="365" spans="1:8" x14ac:dyDescent="0.25">
      <c r="A365" s="53" t="s">
        <v>597</v>
      </c>
      <c r="B365" s="31" t="s">
        <v>273</v>
      </c>
      <c r="C365" s="36" t="s">
        <v>16</v>
      </c>
      <c r="D365" s="36">
        <v>15</v>
      </c>
      <c r="E365" s="54">
        <v>120.53571428571428</v>
      </c>
      <c r="F365" s="36" t="s">
        <v>16</v>
      </c>
      <c r="G365" s="36">
        <v>15</v>
      </c>
      <c r="H365" s="88">
        <v>140.75899999999999</v>
      </c>
    </row>
    <row r="366" spans="1:8" x14ac:dyDescent="0.25">
      <c r="A366" s="53" t="s">
        <v>598</v>
      </c>
      <c r="B366" s="31" t="s">
        <v>174</v>
      </c>
      <c r="C366" s="82" t="s">
        <v>16</v>
      </c>
      <c r="D366" s="36">
        <v>45</v>
      </c>
      <c r="E366" s="54">
        <v>56.249999999999993</v>
      </c>
      <c r="F366" s="82" t="s">
        <v>16</v>
      </c>
      <c r="G366" s="36">
        <v>45</v>
      </c>
      <c r="H366" s="88">
        <v>51.620624999999997</v>
      </c>
    </row>
    <row r="367" spans="1:8" x14ac:dyDescent="0.25">
      <c r="A367" s="53" t="s">
        <v>599</v>
      </c>
      <c r="B367" s="31" t="s">
        <v>159</v>
      </c>
      <c r="C367" s="36" t="s">
        <v>16</v>
      </c>
      <c r="D367" s="36">
        <v>45</v>
      </c>
      <c r="E367" s="54">
        <v>54.241071428571423</v>
      </c>
      <c r="F367" s="36" t="s">
        <v>16</v>
      </c>
      <c r="G367" s="36">
        <v>45</v>
      </c>
      <c r="H367" s="88">
        <v>79.314750000000004</v>
      </c>
    </row>
    <row r="368" spans="1:8" x14ac:dyDescent="0.25">
      <c r="A368" s="53" t="s">
        <v>600</v>
      </c>
      <c r="B368" s="31" t="s">
        <v>175</v>
      </c>
      <c r="C368" s="36" t="s">
        <v>16</v>
      </c>
      <c r="D368" s="36">
        <v>45</v>
      </c>
      <c r="E368" s="54">
        <v>63.883928571428562</v>
      </c>
      <c r="F368" s="36" t="s">
        <v>16</v>
      </c>
      <c r="G368" s="36">
        <v>45</v>
      </c>
      <c r="H368" s="88">
        <v>116.55</v>
      </c>
    </row>
    <row r="369" spans="1:8" x14ac:dyDescent="0.25">
      <c r="A369" s="53" t="s">
        <v>601</v>
      </c>
      <c r="B369" s="31" t="s">
        <v>177</v>
      </c>
      <c r="C369" s="36" t="s">
        <v>16</v>
      </c>
      <c r="D369" s="36">
        <v>135</v>
      </c>
      <c r="E369" s="54">
        <v>500.82589285714278</v>
      </c>
      <c r="F369" s="36" t="s">
        <v>16</v>
      </c>
      <c r="G369" s="36">
        <v>135</v>
      </c>
      <c r="H369" s="88">
        <v>565.65</v>
      </c>
    </row>
    <row r="370" spans="1:8" x14ac:dyDescent="0.25">
      <c r="A370" s="53" t="s">
        <v>602</v>
      </c>
      <c r="B370" s="31" t="s">
        <v>176</v>
      </c>
      <c r="C370" s="36" t="s">
        <v>16</v>
      </c>
      <c r="D370" s="36">
        <v>90</v>
      </c>
      <c r="E370" s="54">
        <v>289.28571428571428</v>
      </c>
      <c r="F370" s="36" t="s">
        <v>16</v>
      </c>
      <c r="G370" s="36">
        <v>90</v>
      </c>
      <c r="H370" s="88">
        <v>385.714</v>
      </c>
    </row>
    <row r="371" spans="1:8" x14ac:dyDescent="0.25">
      <c r="A371" s="50" t="s">
        <v>603</v>
      </c>
      <c r="B371" s="55" t="s">
        <v>170</v>
      </c>
      <c r="C371" s="4"/>
      <c r="D371" s="4"/>
      <c r="E371" s="52">
        <f>SUM(E372:E378)</f>
        <v>3300.3124999999995</v>
      </c>
      <c r="F371" s="4"/>
      <c r="G371" s="4"/>
      <c r="H371" s="99">
        <f>SUM(H372:H378)</f>
        <v>4905.6909500000002</v>
      </c>
    </row>
    <row r="372" spans="1:8" ht="15.75" customHeight="1" x14ac:dyDescent="0.25">
      <c r="A372" s="53" t="s">
        <v>604</v>
      </c>
      <c r="B372" s="31" t="s">
        <v>151</v>
      </c>
      <c r="C372" s="36" t="s">
        <v>16</v>
      </c>
      <c r="D372" s="36">
        <v>5</v>
      </c>
      <c r="E372" s="54">
        <v>999.46428571428555</v>
      </c>
      <c r="F372" s="36" t="s">
        <v>16</v>
      </c>
      <c r="G372" s="36">
        <v>5</v>
      </c>
      <c r="H372" s="88">
        <v>2071.5349999999999</v>
      </c>
    </row>
    <row r="373" spans="1:8" x14ac:dyDescent="0.25">
      <c r="A373" s="53" t="s">
        <v>605</v>
      </c>
      <c r="B373" s="31" t="s">
        <v>152</v>
      </c>
      <c r="C373" s="36" t="s">
        <v>38</v>
      </c>
      <c r="D373" s="36">
        <v>5</v>
      </c>
      <c r="E373" s="54">
        <v>341.87499999999994</v>
      </c>
      <c r="F373" s="36" t="s">
        <v>38</v>
      </c>
      <c r="G373" s="36">
        <v>5</v>
      </c>
      <c r="H373" s="88">
        <v>480.65499999999997</v>
      </c>
    </row>
    <row r="374" spans="1:8" x14ac:dyDescent="0.25">
      <c r="A374" s="53" t="s">
        <v>606</v>
      </c>
      <c r="B374" s="31" t="s">
        <v>153</v>
      </c>
      <c r="C374" s="36" t="s">
        <v>16</v>
      </c>
      <c r="D374" s="36">
        <v>5</v>
      </c>
      <c r="E374" s="54">
        <v>84.821428571428569</v>
      </c>
      <c r="F374" s="36" t="s">
        <v>16</v>
      </c>
      <c r="G374" s="36">
        <v>5</v>
      </c>
      <c r="H374" s="88">
        <v>123.5</v>
      </c>
    </row>
    <row r="375" spans="1:8" x14ac:dyDescent="0.25">
      <c r="A375" s="53" t="s">
        <v>607</v>
      </c>
      <c r="B375" s="31" t="s">
        <v>273</v>
      </c>
      <c r="C375" s="36" t="s">
        <v>16</v>
      </c>
      <c r="D375" s="36">
        <v>5</v>
      </c>
      <c r="E375" s="54">
        <v>40.178571428571431</v>
      </c>
      <c r="F375" s="36" t="s">
        <v>16</v>
      </c>
      <c r="G375" s="36">
        <v>5</v>
      </c>
      <c r="H375" s="88">
        <v>46.92</v>
      </c>
    </row>
    <row r="376" spans="1:8" x14ac:dyDescent="0.25">
      <c r="A376" s="53" t="s">
        <v>608</v>
      </c>
      <c r="B376" s="31" t="s">
        <v>148</v>
      </c>
      <c r="C376" s="36" t="s">
        <v>135</v>
      </c>
      <c r="D376" s="36">
        <v>1.5</v>
      </c>
      <c r="E376" s="54">
        <v>1808.035714285714</v>
      </c>
      <c r="F376" s="36" t="s">
        <v>135</v>
      </c>
      <c r="G376" s="36">
        <v>1.5</v>
      </c>
      <c r="H376" s="88">
        <v>2142.857</v>
      </c>
    </row>
    <row r="377" spans="1:8" x14ac:dyDescent="0.25">
      <c r="A377" s="53" t="s">
        <v>609</v>
      </c>
      <c r="B377" s="31" t="s">
        <v>610</v>
      </c>
      <c r="C377" s="36" t="s">
        <v>16</v>
      </c>
      <c r="D377" s="36">
        <v>8</v>
      </c>
      <c r="E377" s="54">
        <v>7.8571428571428559</v>
      </c>
      <c r="F377" s="36" t="s">
        <v>16</v>
      </c>
      <c r="G377" s="36">
        <v>8</v>
      </c>
      <c r="H377" s="88">
        <v>13.7857</v>
      </c>
    </row>
    <row r="378" spans="1:8" x14ac:dyDescent="0.25">
      <c r="A378" s="53" t="s">
        <v>611</v>
      </c>
      <c r="B378" s="31" t="s">
        <v>159</v>
      </c>
      <c r="C378" s="36" t="s">
        <v>16</v>
      </c>
      <c r="D378" s="36">
        <v>15</v>
      </c>
      <c r="E378" s="54">
        <v>18.080357142857142</v>
      </c>
      <c r="F378" s="36" t="s">
        <v>16</v>
      </c>
      <c r="G378" s="36">
        <v>15</v>
      </c>
      <c r="H378" s="88">
        <v>26.43825</v>
      </c>
    </row>
    <row r="379" spans="1:8" x14ac:dyDescent="0.25">
      <c r="A379" s="50" t="s">
        <v>612</v>
      </c>
      <c r="B379" s="55" t="s">
        <v>274</v>
      </c>
      <c r="C379" s="4"/>
      <c r="D379" s="4"/>
      <c r="E379" s="52">
        <f>SUM(E380:E386)</f>
        <v>5243.3705357142862</v>
      </c>
      <c r="F379" s="4"/>
      <c r="G379" s="4"/>
      <c r="H379" s="99">
        <f>SUM(H380:H386)</f>
        <v>9198.5077499999989</v>
      </c>
    </row>
    <row r="380" spans="1:8" ht="15.75" customHeight="1" x14ac:dyDescent="0.25">
      <c r="A380" s="53" t="s">
        <v>613</v>
      </c>
      <c r="B380" s="31" t="s">
        <v>151</v>
      </c>
      <c r="C380" s="36" t="s">
        <v>16</v>
      </c>
      <c r="D380" s="36">
        <v>15</v>
      </c>
      <c r="E380" s="54">
        <v>2998.3928571428569</v>
      </c>
      <c r="F380" s="36" t="s">
        <v>16</v>
      </c>
      <c r="G380" s="36">
        <v>15</v>
      </c>
      <c r="H380" s="88">
        <v>6214.6049999999996</v>
      </c>
    </row>
    <row r="381" spans="1:8" x14ac:dyDescent="0.25">
      <c r="A381" s="53" t="s">
        <v>614</v>
      </c>
      <c r="B381" s="31" t="s">
        <v>152</v>
      </c>
      <c r="C381" s="36" t="s">
        <v>38</v>
      </c>
      <c r="D381" s="36">
        <v>15</v>
      </c>
      <c r="E381" s="54">
        <v>1025.6249999999998</v>
      </c>
      <c r="F381" s="36" t="s">
        <v>38</v>
      </c>
      <c r="G381" s="36">
        <v>15</v>
      </c>
      <c r="H381" s="88">
        <v>1441.9649999999999</v>
      </c>
    </row>
    <row r="382" spans="1:8" x14ac:dyDescent="0.25">
      <c r="A382" s="53" t="s">
        <v>615</v>
      </c>
      <c r="B382" s="31" t="s">
        <v>153</v>
      </c>
      <c r="C382" s="36" t="s">
        <v>16</v>
      </c>
      <c r="D382" s="36">
        <v>15</v>
      </c>
      <c r="E382" s="54">
        <v>254.46428571428569</v>
      </c>
      <c r="F382" s="36" t="s">
        <v>16</v>
      </c>
      <c r="G382" s="36">
        <v>15</v>
      </c>
      <c r="H382" s="88">
        <v>370.5</v>
      </c>
    </row>
    <row r="383" spans="1:8" x14ac:dyDescent="0.25">
      <c r="A383" s="53" t="s">
        <v>616</v>
      </c>
      <c r="B383" s="31" t="s">
        <v>273</v>
      </c>
      <c r="C383" s="36" t="s">
        <v>16</v>
      </c>
      <c r="D383" s="36">
        <v>15</v>
      </c>
      <c r="E383" s="54">
        <v>120.53571428571428</v>
      </c>
      <c r="F383" s="36" t="s">
        <v>16</v>
      </c>
      <c r="G383" s="36">
        <v>15</v>
      </c>
      <c r="H383" s="88">
        <v>140.75899999999999</v>
      </c>
    </row>
    <row r="384" spans="1:8" x14ac:dyDescent="0.25">
      <c r="A384" s="53" t="s">
        <v>617</v>
      </c>
      <c r="B384" s="31" t="s">
        <v>159</v>
      </c>
      <c r="C384" s="36" t="s">
        <v>16</v>
      </c>
      <c r="D384" s="36">
        <v>45</v>
      </c>
      <c r="E384" s="54">
        <v>54.241071428571423</v>
      </c>
      <c r="F384" s="36" t="s">
        <v>16</v>
      </c>
      <c r="G384" s="36">
        <v>45</v>
      </c>
      <c r="H384" s="88">
        <v>79.314750000000004</v>
      </c>
    </row>
    <row r="385" spans="1:8" x14ac:dyDescent="0.25">
      <c r="A385" s="53" t="s">
        <v>618</v>
      </c>
      <c r="B385" s="31" t="s">
        <v>177</v>
      </c>
      <c r="C385" s="36" t="s">
        <v>16</v>
      </c>
      <c r="D385" s="36">
        <v>135</v>
      </c>
      <c r="E385" s="54">
        <v>500.82589285714278</v>
      </c>
      <c r="F385" s="36" t="s">
        <v>16</v>
      </c>
      <c r="G385" s="36">
        <v>135</v>
      </c>
      <c r="H385" s="88">
        <v>565.65</v>
      </c>
    </row>
    <row r="386" spans="1:8" x14ac:dyDescent="0.25">
      <c r="A386" s="53" t="s">
        <v>619</v>
      </c>
      <c r="B386" s="31" t="s">
        <v>176</v>
      </c>
      <c r="C386" s="36" t="s">
        <v>16</v>
      </c>
      <c r="D386" s="36">
        <v>90</v>
      </c>
      <c r="E386" s="54">
        <v>289.28571428571428</v>
      </c>
      <c r="F386" s="36" t="s">
        <v>16</v>
      </c>
      <c r="G386" s="36">
        <v>90</v>
      </c>
      <c r="H386" s="88">
        <v>385.714</v>
      </c>
    </row>
    <row r="387" spans="1:8" x14ac:dyDescent="0.25">
      <c r="A387" s="50" t="s">
        <v>620</v>
      </c>
      <c r="B387" s="55" t="s">
        <v>178</v>
      </c>
      <c r="C387" s="4"/>
      <c r="D387" s="4"/>
      <c r="E387" s="52">
        <f>SUM(E388:E392)</f>
        <v>2968.8392857142853</v>
      </c>
      <c r="F387" s="4"/>
      <c r="G387" s="4"/>
      <c r="H387" s="99">
        <f>SUM(H388:H392)</f>
        <v>5498.0954999999994</v>
      </c>
    </row>
    <row r="388" spans="1:8" ht="30.75" customHeight="1" x14ac:dyDescent="0.25">
      <c r="A388" s="53" t="s">
        <v>621</v>
      </c>
      <c r="B388" s="31" t="s">
        <v>151</v>
      </c>
      <c r="C388" s="36" t="s">
        <v>16</v>
      </c>
      <c r="D388" s="36">
        <v>10</v>
      </c>
      <c r="E388" s="54">
        <v>1998.9285714285711</v>
      </c>
      <c r="F388" s="36" t="s">
        <v>16</v>
      </c>
      <c r="G388" s="36">
        <v>10</v>
      </c>
      <c r="H388" s="93">
        <v>4143.07</v>
      </c>
    </row>
    <row r="389" spans="1:8" x14ac:dyDescent="0.25">
      <c r="A389" s="53" t="s">
        <v>622</v>
      </c>
      <c r="B389" s="31" t="s">
        <v>152</v>
      </c>
      <c r="C389" s="36" t="s">
        <v>38</v>
      </c>
      <c r="D389" s="36">
        <v>10</v>
      </c>
      <c r="E389" s="54">
        <v>683.74999999999989</v>
      </c>
      <c r="F389" s="36" t="s">
        <v>38</v>
      </c>
      <c r="G389" s="36">
        <v>10</v>
      </c>
      <c r="H389" s="88">
        <v>961.31</v>
      </c>
    </row>
    <row r="390" spans="1:8" x14ac:dyDescent="0.25">
      <c r="A390" s="53" t="s">
        <v>623</v>
      </c>
      <c r="B390" s="31" t="s">
        <v>153</v>
      </c>
      <c r="C390" s="36" t="s">
        <v>16</v>
      </c>
      <c r="D390" s="36">
        <v>10</v>
      </c>
      <c r="E390" s="54">
        <v>169.64285714285714</v>
      </c>
      <c r="F390" s="36" t="s">
        <v>16</v>
      </c>
      <c r="G390" s="36">
        <v>10</v>
      </c>
      <c r="H390" s="88">
        <v>247</v>
      </c>
    </row>
    <row r="391" spans="1:8" x14ac:dyDescent="0.25">
      <c r="A391" s="53" t="s">
        <v>624</v>
      </c>
      <c r="B391" s="31" t="s">
        <v>273</v>
      </c>
      <c r="C391" s="36" t="s">
        <v>16</v>
      </c>
      <c r="D391" s="36">
        <v>10</v>
      </c>
      <c r="E391" s="54">
        <v>80.357142857142861</v>
      </c>
      <c r="F391" s="36" t="s">
        <v>16</v>
      </c>
      <c r="G391" s="36">
        <v>10</v>
      </c>
      <c r="H391" s="88">
        <v>93.838999999999999</v>
      </c>
    </row>
    <row r="392" spans="1:8" x14ac:dyDescent="0.25">
      <c r="A392" s="53" t="s">
        <v>625</v>
      </c>
      <c r="B392" s="31" t="s">
        <v>159</v>
      </c>
      <c r="C392" s="36" t="s">
        <v>16</v>
      </c>
      <c r="D392" s="36">
        <v>30</v>
      </c>
      <c r="E392" s="54">
        <v>36.160714285714285</v>
      </c>
      <c r="F392" s="36" t="s">
        <v>16</v>
      </c>
      <c r="G392" s="36">
        <v>30</v>
      </c>
      <c r="H392" s="88">
        <v>52.8765</v>
      </c>
    </row>
    <row r="393" spans="1:8" x14ac:dyDescent="0.25">
      <c r="A393" s="50" t="s">
        <v>626</v>
      </c>
      <c r="B393" s="55" t="s">
        <v>172</v>
      </c>
      <c r="C393" s="4"/>
      <c r="D393" s="4"/>
      <c r="E393" s="52">
        <f>SUM(E394:E398)</f>
        <v>1484.4196428571427</v>
      </c>
      <c r="F393" s="4"/>
      <c r="G393" s="4"/>
      <c r="H393" s="99">
        <f>SUM(H394:H398)</f>
        <v>2795.9672499999997</v>
      </c>
    </row>
    <row r="394" spans="1:8" ht="28.5" customHeight="1" x14ac:dyDescent="0.25">
      <c r="A394" s="53" t="s">
        <v>627</v>
      </c>
      <c r="B394" s="31" t="s">
        <v>151</v>
      </c>
      <c r="C394" s="36" t="s">
        <v>16</v>
      </c>
      <c r="D394" s="36">
        <v>5</v>
      </c>
      <c r="E394" s="54">
        <v>999.46428571428555</v>
      </c>
      <c r="F394" s="36" t="s">
        <v>16</v>
      </c>
      <c r="G394" s="36">
        <v>5</v>
      </c>
      <c r="H394" s="93">
        <v>2071.5349999999999</v>
      </c>
    </row>
    <row r="395" spans="1:8" x14ac:dyDescent="0.25">
      <c r="A395" s="53" t="s">
        <v>628</v>
      </c>
      <c r="B395" s="31" t="s">
        <v>152</v>
      </c>
      <c r="C395" s="36" t="s">
        <v>38</v>
      </c>
      <c r="D395" s="36">
        <v>5</v>
      </c>
      <c r="E395" s="54">
        <v>341.87499999999994</v>
      </c>
      <c r="F395" s="36" t="s">
        <v>38</v>
      </c>
      <c r="G395" s="36">
        <v>5</v>
      </c>
      <c r="H395" s="88">
        <v>480.65499999999997</v>
      </c>
    </row>
    <row r="396" spans="1:8" x14ac:dyDescent="0.25">
      <c r="A396" s="53" t="s">
        <v>629</v>
      </c>
      <c r="B396" s="31" t="s">
        <v>153</v>
      </c>
      <c r="C396" s="36" t="s">
        <v>16</v>
      </c>
      <c r="D396" s="36">
        <v>5</v>
      </c>
      <c r="E396" s="54">
        <v>84.821428571428569</v>
      </c>
      <c r="F396" s="36" t="s">
        <v>16</v>
      </c>
      <c r="G396" s="36">
        <v>5</v>
      </c>
      <c r="H396" s="88">
        <v>123.5</v>
      </c>
    </row>
    <row r="397" spans="1:8" x14ac:dyDescent="0.25">
      <c r="A397" s="53" t="s">
        <v>630</v>
      </c>
      <c r="B397" s="31" t="s">
        <v>273</v>
      </c>
      <c r="C397" s="36" t="s">
        <v>16</v>
      </c>
      <c r="D397" s="36">
        <v>5</v>
      </c>
      <c r="E397" s="54">
        <v>40.178571428571431</v>
      </c>
      <c r="F397" s="36" t="s">
        <v>16</v>
      </c>
      <c r="G397" s="36">
        <v>5</v>
      </c>
      <c r="H397" s="88">
        <v>93.838999999999999</v>
      </c>
    </row>
    <row r="398" spans="1:8" x14ac:dyDescent="0.25">
      <c r="A398" s="53" t="s">
        <v>631</v>
      </c>
      <c r="B398" s="31" t="s">
        <v>159</v>
      </c>
      <c r="C398" s="36" t="s">
        <v>16</v>
      </c>
      <c r="D398" s="36">
        <v>15</v>
      </c>
      <c r="E398" s="54">
        <v>18.080357142857142</v>
      </c>
      <c r="F398" s="36" t="s">
        <v>16</v>
      </c>
      <c r="G398" s="36">
        <v>15</v>
      </c>
      <c r="H398" s="88">
        <v>26.43825</v>
      </c>
    </row>
    <row r="399" spans="1:8" x14ac:dyDescent="0.25">
      <c r="A399" s="50" t="s">
        <v>632</v>
      </c>
      <c r="B399" s="55" t="s">
        <v>179</v>
      </c>
      <c r="C399" s="4"/>
      <c r="D399" s="4"/>
      <c r="E399" s="52">
        <f>SUM(E400:E407)</f>
        <v>5247.5892857142862</v>
      </c>
      <c r="F399" s="4"/>
      <c r="G399" s="4"/>
      <c r="H399" s="99">
        <f>SUM(H400:H407)</f>
        <v>8271.8822</v>
      </c>
    </row>
    <row r="400" spans="1:8" ht="32.25" customHeight="1" x14ac:dyDescent="0.25">
      <c r="A400" s="53" t="s">
        <v>633</v>
      </c>
      <c r="B400" s="31" t="s">
        <v>151</v>
      </c>
      <c r="C400" s="36" t="s">
        <v>16</v>
      </c>
      <c r="D400" s="36">
        <v>10</v>
      </c>
      <c r="E400" s="54">
        <v>1998.9285714285711</v>
      </c>
      <c r="F400" s="36" t="s">
        <v>16</v>
      </c>
      <c r="G400" s="36">
        <v>10</v>
      </c>
      <c r="H400" s="93">
        <v>4143.07</v>
      </c>
    </row>
    <row r="401" spans="1:8" x14ac:dyDescent="0.25">
      <c r="A401" s="53" t="s">
        <v>634</v>
      </c>
      <c r="B401" s="31" t="s">
        <v>152</v>
      </c>
      <c r="C401" s="36" t="s">
        <v>38</v>
      </c>
      <c r="D401" s="36">
        <v>10</v>
      </c>
      <c r="E401" s="54">
        <v>683.74999999999989</v>
      </c>
      <c r="F401" s="36" t="s">
        <v>38</v>
      </c>
      <c r="G401" s="36">
        <v>10</v>
      </c>
      <c r="H401" s="88">
        <v>961.31</v>
      </c>
    </row>
    <row r="402" spans="1:8" x14ac:dyDescent="0.25">
      <c r="A402" s="53" t="s">
        <v>635</v>
      </c>
      <c r="B402" s="31" t="s">
        <v>153</v>
      </c>
      <c r="C402" s="36" t="s">
        <v>16</v>
      </c>
      <c r="D402" s="36">
        <v>10</v>
      </c>
      <c r="E402" s="54">
        <v>169.64285714285714</v>
      </c>
      <c r="F402" s="36" t="s">
        <v>16</v>
      </c>
      <c r="G402" s="36">
        <v>10</v>
      </c>
      <c r="H402" s="88">
        <v>247</v>
      </c>
    </row>
    <row r="403" spans="1:8" x14ac:dyDescent="0.25">
      <c r="A403" s="53" t="s">
        <v>636</v>
      </c>
      <c r="B403" s="31" t="s">
        <v>273</v>
      </c>
      <c r="C403" s="36" t="s">
        <v>16</v>
      </c>
      <c r="D403" s="36">
        <v>10</v>
      </c>
      <c r="E403" s="54">
        <v>80.357142857142861</v>
      </c>
      <c r="F403" s="36" t="s">
        <v>16</v>
      </c>
      <c r="G403" s="36">
        <v>10</v>
      </c>
      <c r="H403" s="88">
        <v>93.84</v>
      </c>
    </row>
    <row r="404" spans="1:8" x14ac:dyDescent="0.25">
      <c r="A404" s="53" t="s">
        <v>637</v>
      </c>
      <c r="B404" s="31" t="s">
        <v>148</v>
      </c>
      <c r="C404" s="36" t="s">
        <v>135</v>
      </c>
      <c r="D404" s="36">
        <v>1.5</v>
      </c>
      <c r="E404" s="54">
        <v>1808.035714285714</v>
      </c>
      <c r="F404" s="36" t="s">
        <v>135</v>
      </c>
      <c r="G404" s="36">
        <v>1.5</v>
      </c>
      <c r="H404" s="88">
        <v>2142.857</v>
      </c>
    </row>
    <row r="405" spans="1:8" x14ac:dyDescent="0.25">
      <c r="A405" s="53" t="s">
        <v>638</v>
      </c>
      <c r="B405" s="31" t="s">
        <v>610</v>
      </c>
      <c r="C405" s="36" t="s">
        <v>16</v>
      </c>
      <c r="D405" s="36">
        <v>8</v>
      </c>
      <c r="E405" s="54">
        <v>7.8571428571428559</v>
      </c>
      <c r="F405" s="36" t="s">
        <v>16</v>
      </c>
      <c r="G405" s="36">
        <v>8</v>
      </c>
      <c r="H405" s="88">
        <v>13.7857</v>
      </c>
    </row>
    <row r="406" spans="1:8" x14ac:dyDescent="0.25">
      <c r="A406" s="53" t="s">
        <v>639</v>
      </c>
      <c r="B406" s="31" t="s">
        <v>159</v>
      </c>
      <c r="C406" s="36" t="s">
        <v>16</v>
      </c>
      <c r="D406" s="36">
        <v>30</v>
      </c>
      <c r="E406" s="54">
        <v>36.160714285714285</v>
      </c>
      <c r="F406" s="36" t="s">
        <v>16</v>
      </c>
      <c r="G406" s="36">
        <v>30</v>
      </c>
      <c r="H406" s="88">
        <v>52.8765</v>
      </c>
    </row>
    <row r="407" spans="1:8" x14ac:dyDescent="0.25">
      <c r="A407" s="53" t="s">
        <v>640</v>
      </c>
      <c r="B407" s="31" t="s">
        <v>176</v>
      </c>
      <c r="C407" s="36" t="s">
        <v>16</v>
      </c>
      <c r="D407" s="36">
        <v>144</v>
      </c>
      <c r="E407" s="54">
        <v>462.85714285714283</v>
      </c>
      <c r="F407" s="36" t="s">
        <v>16</v>
      </c>
      <c r="G407" s="36">
        <v>144</v>
      </c>
      <c r="H407" s="88">
        <v>617.14300000000003</v>
      </c>
    </row>
    <row r="408" spans="1:8" ht="18.75" customHeight="1" x14ac:dyDescent="0.25">
      <c r="A408" s="50" t="s">
        <v>641</v>
      </c>
      <c r="B408" s="55" t="s">
        <v>180</v>
      </c>
      <c r="C408" s="4"/>
      <c r="D408" s="4"/>
      <c r="E408" s="52">
        <f>SUM(E409:E409)</f>
        <v>22.767857142857142</v>
      </c>
      <c r="F408" s="4"/>
      <c r="G408" s="4"/>
      <c r="H408" s="99">
        <f>SUM(H409)</f>
        <v>44.25</v>
      </c>
    </row>
    <row r="409" spans="1:8" x14ac:dyDescent="0.25">
      <c r="A409" s="53" t="s">
        <v>642</v>
      </c>
      <c r="B409" s="31" t="s">
        <v>181</v>
      </c>
      <c r="C409" s="36" t="s">
        <v>135</v>
      </c>
      <c r="D409" s="36">
        <v>0.75</v>
      </c>
      <c r="E409" s="54">
        <v>22.767857142857142</v>
      </c>
      <c r="F409" s="36" t="s">
        <v>135</v>
      </c>
      <c r="G409" s="36">
        <v>0.75</v>
      </c>
      <c r="H409" s="88">
        <v>44.25</v>
      </c>
    </row>
    <row r="410" spans="1:8" ht="29.25" customHeight="1" x14ac:dyDescent="0.25">
      <c r="A410" s="53" t="s">
        <v>643</v>
      </c>
      <c r="B410" s="55" t="s">
        <v>182</v>
      </c>
      <c r="C410" s="4"/>
      <c r="D410" s="4"/>
      <c r="E410" s="52">
        <f>SUM(E411:E414)</f>
        <v>445.62499999999994</v>
      </c>
      <c r="F410" s="52"/>
      <c r="G410" s="52"/>
      <c r="H410" s="98">
        <f>SUM(H411:H414)</f>
        <v>699.26199999999994</v>
      </c>
    </row>
    <row r="411" spans="1:8" ht="30.75" customHeight="1" x14ac:dyDescent="0.25">
      <c r="A411" s="53" t="s">
        <v>644</v>
      </c>
      <c r="B411" s="61" t="s">
        <v>183</v>
      </c>
      <c r="C411" s="36" t="s">
        <v>16</v>
      </c>
      <c r="D411" s="36">
        <v>5</v>
      </c>
      <c r="E411" s="54">
        <v>372.51339285714283</v>
      </c>
      <c r="F411" s="36" t="s">
        <v>16</v>
      </c>
      <c r="G411" s="36">
        <v>5</v>
      </c>
      <c r="H411" s="97">
        <v>495.495</v>
      </c>
    </row>
    <row r="412" spans="1:8" x14ac:dyDescent="0.25">
      <c r="A412" s="53" t="s">
        <v>645</v>
      </c>
      <c r="B412" s="61" t="s">
        <v>184</v>
      </c>
      <c r="C412" s="36" t="s">
        <v>38</v>
      </c>
      <c r="D412" s="36">
        <v>5</v>
      </c>
      <c r="E412" s="54">
        <v>45.669642857142854</v>
      </c>
      <c r="F412" s="36" t="s">
        <v>38</v>
      </c>
      <c r="G412" s="36">
        <v>5</v>
      </c>
      <c r="H412" s="105">
        <v>154.80500000000001</v>
      </c>
    </row>
    <row r="413" spans="1:8" x14ac:dyDescent="0.25">
      <c r="A413" s="53" t="s">
        <v>646</v>
      </c>
      <c r="B413" s="61" t="s">
        <v>185</v>
      </c>
      <c r="C413" s="36" t="s">
        <v>16</v>
      </c>
      <c r="D413" s="36">
        <v>15</v>
      </c>
      <c r="E413" s="54">
        <v>26.785714285714281</v>
      </c>
      <c r="F413" s="36" t="s">
        <v>16</v>
      </c>
      <c r="G413" s="36">
        <v>15</v>
      </c>
      <c r="H413" s="105">
        <v>48.225000000000001</v>
      </c>
    </row>
    <row r="414" spans="1:8" x14ac:dyDescent="0.25">
      <c r="A414" s="53" t="s">
        <v>647</v>
      </c>
      <c r="B414" s="61" t="s">
        <v>186</v>
      </c>
      <c r="C414" s="36" t="s">
        <v>16</v>
      </c>
      <c r="D414" s="36">
        <v>15</v>
      </c>
      <c r="E414" s="54">
        <v>0.65624999999999989</v>
      </c>
      <c r="F414" s="36" t="s">
        <v>16</v>
      </c>
      <c r="G414" s="36">
        <v>15</v>
      </c>
      <c r="H414" s="105">
        <v>0.73699999999999999</v>
      </c>
    </row>
    <row r="415" spans="1:8" ht="30" customHeight="1" x14ac:dyDescent="0.25">
      <c r="A415" s="50" t="s">
        <v>648</v>
      </c>
      <c r="B415" s="55" t="s">
        <v>187</v>
      </c>
      <c r="C415" s="4"/>
      <c r="D415" s="4"/>
      <c r="E415" s="52">
        <f>SUM(E416:E419)</f>
        <v>445.62499999999994</v>
      </c>
      <c r="F415" s="52"/>
      <c r="G415" s="52"/>
      <c r="H415" s="98">
        <f>SUM(H416:H419)</f>
        <v>699.26199999999994</v>
      </c>
    </row>
    <row r="416" spans="1:8" ht="30" customHeight="1" x14ac:dyDescent="0.25">
      <c r="A416" s="53" t="s">
        <v>649</v>
      </c>
      <c r="B416" s="61" t="s">
        <v>183</v>
      </c>
      <c r="C416" s="36" t="s">
        <v>16</v>
      </c>
      <c r="D416" s="36">
        <v>5</v>
      </c>
      <c r="E416" s="54">
        <v>372.51339285714283</v>
      </c>
      <c r="F416" s="36" t="s">
        <v>16</v>
      </c>
      <c r="G416" s="36">
        <v>5</v>
      </c>
      <c r="H416" s="97">
        <v>495.495</v>
      </c>
    </row>
    <row r="417" spans="1:8" x14ac:dyDescent="0.25">
      <c r="A417" s="53" t="s">
        <v>650</v>
      </c>
      <c r="B417" s="61" t="s">
        <v>184</v>
      </c>
      <c r="C417" s="36" t="s">
        <v>38</v>
      </c>
      <c r="D417" s="36">
        <v>5</v>
      </c>
      <c r="E417" s="54">
        <v>45.669642857142854</v>
      </c>
      <c r="F417" s="36" t="s">
        <v>38</v>
      </c>
      <c r="G417" s="36">
        <v>5</v>
      </c>
      <c r="H417" s="105">
        <v>154.80500000000001</v>
      </c>
    </row>
    <row r="418" spans="1:8" x14ac:dyDescent="0.25">
      <c r="A418" s="53" t="s">
        <v>651</v>
      </c>
      <c r="B418" s="61" t="s">
        <v>185</v>
      </c>
      <c r="C418" s="36" t="s">
        <v>16</v>
      </c>
      <c r="D418" s="36">
        <v>15</v>
      </c>
      <c r="E418" s="54">
        <v>26.785714285714281</v>
      </c>
      <c r="F418" s="36" t="s">
        <v>16</v>
      </c>
      <c r="G418" s="36">
        <v>15</v>
      </c>
      <c r="H418" s="105">
        <v>48.225000000000001</v>
      </c>
    </row>
    <row r="419" spans="1:8" x14ac:dyDescent="0.25">
      <c r="A419" s="53" t="s">
        <v>652</v>
      </c>
      <c r="B419" s="61" t="s">
        <v>186</v>
      </c>
      <c r="C419" s="36" t="s">
        <v>16</v>
      </c>
      <c r="D419" s="36">
        <v>15</v>
      </c>
      <c r="E419" s="54">
        <v>0.65624999999999989</v>
      </c>
      <c r="F419" s="36" t="s">
        <v>16</v>
      </c>
      <c r="G419" s="36">
        <v>15</v>
      </c>
      <c r="H419" s="105">
        <v>0.73699999999999999</v>
      </c>
    </row>
    <row r="420" spans="1:8" ht="30.75" customHeight="1" x14ac:dyDescent="0.25">
      <c r="A420" s="50" t="s">
        <v>653</v>
      </c>
      <c r="B420" s="55" t="s">
        <v>188</v>
      </c>
      <c r="C420" s="4"/>
      <c r="D420" s="4"/>
      <c r="E420" s="52">
        <f>SUM(E421:E424)</f>
        <v>445.62499999999994</v>
      </c>
      <c r="F420" s="52"/>
      <c r="G420" s="52"/>
      <c r="H420" s="98">
        <f>SUM(H421:H424)</f>
        <v>699.26199999999994</v>
      </c>
    </row>
    <row r="421" spans="1:8" ht="32.25" customHeight="1" x14ac:dyDescent="0.25">
      <c r="A421" s="53" t="s">
        <v>654</v>
      </c>
      <c r="B421" s="61" t="s">
        <v>183</v>
      </c>
      <c r="C421" s="36" t="s">
        <v>16</v>
      </c>
      <c r="D421" s="36">
        <v>5</v>
      </c>
      <c r="E421" s="54">
        <v>372.51339285714283</v>
      </c>
      <c r="F421" s="36" t="s">
        <v>16</v>
      </c>
      <c r="G421" s="36">
        <v>5</v>
      </c>
      <c r="H421" s="97">
        <v>495.495</v>
      </c>
    </row>
    <row r="422" spans="1:8" x14ac:dyDescent="0.25">
      <c r="A422" s="53" t="s">
        <v>655</v>
      </c>
      <c r="B422" s="61" t="s">
        <v>184</v>
      </c>
      <c r="C422" s="36" t="s">
        <v>38</v>
      </c>
      <c r="D422" s="36">
        <v>5</v>
      </c>
      <c r="E422" s="54">
        <v>45.669642857142854</v>
      </c>
      <c r="F422" s="36" t="s">
        <v>38</v>
      </c>
      <c r="G422" s="36">
        <v>5</v>
      </c>
      <c r="H422" s="105">
        <v>154.80500000000001</v>
      </c>
    </row>
    <row r="423" spans="1:8" x14ac:dyDescent="0.25">
      <c r="A423" s="53" t="s">
        <v>656</v>
      </c>
      <c r="B423" s="61" t="s">
        <v>185</v>
      </c>
      <c r="C423" s="36" t="s">
        <v>16</v>
      </c>
      <c r="D423" s="36">
        <v>15</v>
      </c>
      <c r="E423" s="54">
        <v>26.785714285714281</v>
      </c>
      <c r="F423" s="36" t="s">
        <v>16</v>
      </c>
      <c r="G423" s="36">
        <v>15</v>
      </c>
      <c r="H423" s="105">
        <v>48.225000000000001</v>
      </c>
    </row>
    <row r="424" spans="1:8" x14ac:dyDescent="0.25">
      <c r="A424" s="53" t="s">
        <v>657</v>
      </c>
      <c r="B424" s="61" t="s">
        <v>186</v>
      </c>
      <c r="C424" s="36" t="s">
        <v>16</v>
      </c>
      <c r="D424" s="36">
        <v>15</v>
      </c>
      <c r="E424" s="54">
        <v>0.65624999999999989</v>
      </c>
      <c r="F424" s="36" t="s">
        <v>16</v>
      </c>
      <c r="G424" s="36">
        <v>15</v>
      </c>
      <c r="H424" s="105">
        <v>0.73699999999999999</v>
      </c>
    </row>
    <row r="425" spans="1:8" ht="33" x14ac:dyDescent="0.25">
      <c r="A425" s="50" t="s">
        <v>658</v>
      </c>
      <c r="B425" s="55" t="s">
        <v>189</v>
      </c>
      <c r="C425" s="4"/>
      <c r="D425" s="4"/>
      <c r="E425" s="52">
        <f>SUM(E426:E429)</f>
        <v>445.62499999999994</v>
      </c>
      <c r="F425" s="52"/>
      <c r="G425" s="52"/>
      <c r="H425" s="98">
        <f>SUM(H426:H429)</f>
        <v>699.26199999999994</v>
      </c>
    </row>
    <row r="426" spans="1:8" ht="31.5" customHeight="1" x14ac:dyDescent="0.25">
      <c r="A426" s="53" t="s">
        <v>659</v>
      </c>
      <c r="B426" s="61" t="s">
        <v>183</v>
      </c>
      <c r="C426" s="36" t="s">
        <v>16</v>
      </c>
      <c r="D426" s="36">
        <v>5</v>
      </c>
      <c r="E426" s="54">
        <v>372.51339285714283</v>
      </c>
      <c r="F426" s="36" t="s">
        <v>16</v>
      </c>
      <c r="G426" s="36">
        <v>5</v>
      </c>
      <c r="H426" s="93">
        <v>495.495</v>
      </c>
    </row>
    <row r="427" spans="1:8" x14ac:dyDescent="0.25">
      <c r="A427" s="53" t="s">
        <v>660</v>
      </c>
      <c r="B427" s="61" t="s">
        <v>184</v>
      </c>
      <c r="C427" s="36" t="s">
        <v>38</v>
      </c>
      <c r="D427" s="36">
        <v>5</v>
      </c>
      <c r="E427" s="54">
        <v>45.669642857142854</v>
      </c>
      <c r="F427" s="36" t="s">
        <v>38</v>
      </c>
      <c r="G427" s="36">
        <v>5</v>
      </c>
      <c r="H427" s="88">
        <v>154.80500000000001</v>
      </c>
    </row>
    <row r="428" spans="1:8" x14ac:dyDescent="0.25">
      <c r="A428" s="53" t="s">
        <v>661</v>
      </c>
      <c r="B428" s="61" t="s">
        <v>185</v>
      </c>
      <c r="C428" s="36" t="s">
        <v>16</v>
      </c>
      <c r="D428" s="36">
        <v>15</v>
      </c>
      <c r="E428" s="54">
        <v>26.785714285714281</v>
      </c>
      <c r="F428" s="36" t="s">
        <v>16</v>
      </c>
      <c r="G428" s="36">
        <v>15</v>
      </c>
      <c r="H428" s="88">
        <v>48.225000000000001</v>
      </c>
    </row>
    <row r="429" spans="1:8" x14ac:dyDescent="0.25">
      <c r="A429" s="53" t="s">
        <v>662</v>
      </c>
      <c r="B429" s="61" t="s">
        <v>186</v>
      </c>
      <c r="C429" s="36" t="s">
        <v>16</v>
      </c>
      <c r="D429" s="36">
        <v>15</v>
      </c>
      <c r="E429" s="54">
        <v>0.65624999999999989</v>
      </c>
      <c r="F429" s="36" t="s">
        <v>16</v>
      </c>
      <c r="G429" s="36">
        <v>15</v>
      </c>
      <c r="H429" s="88">
        <v>0.73699999999999999</v>
      </c>
    </row>
    <row r="430" spans="1:8" ht="33" x14ac:dyDescent="0.25">
      <c r="A430" s="50" t="s">
        <v>113</v>
      </c>
      <c r="B430" s="55" t="s">
        <v>191</v>
      </c>
      <c r="C430" s="4"/>
      <c r="D430" s="4"/>
      <c r="E430" s="52">
        <f>E431+E436+E441+E446+E465</f>
        <v>20596.865178571425</v>
      </c>
      <c r="F430" s="52"/>
      <c r="G430" s="52"/>
      <c r="H430" s="52">
        <f>H431+H436+H441+H446+H465</f>
        <v>31584.347929</v>
      </c>
    </row>
    <row r="431" spans="1:8" x14ac:dyDescent="0.25">
      <c r="A431" s="50" t="s">
        <v>663</v>
      </c>
      <c r="B431" s="55" t="s">
        <v>664</v>
      </c>
      <c r="C431" s="4"/>
      <c r="D431" s="4"/>
      <c r="E431" s="52">
        <f>SUM(E432:E435)</f>
        <v>2346.1428571428569</v>
      </c>
      <c r="F431" s="52"/>
      <c r="G431" s="52"/>
      <c r="H431" s="52">
        <f>SUM(H432:H435)</f>
        <v>4307.4549999999999</v>
      </c>
    </row>
    <row r="432" spans="1:8" ht="30" customHeight="1" x14ac:dyDescent="0.25">
      <c r="A432" s="53" t="s">
        <v>665</v>
      </c>
      <c r="B432" s="31" t="s">
        <v>151</v>
      </c>
      <c r="C432" s="36" t="s">
        <v>16</v>
      </c>
      <c r="D432" s="36">
        <v>8</v>
      </c>
      <c r="E432" s="54">
        <v>1599.1428571428571</v>
      </c>
      <c r="F432" s="36" t="s">
        <v>16</v>
      </c>
      <c r="G432" s="36">
        <v>8</v>
      </c>
      <c r="H432" s="93">
        <v>3267.808</v>
      </c>
    </row>
    <row r="433" spans="1:8" x14ac:dyDescent="0.25">
      <c r="A433" s="53" t="s">
        <v>666</v>
      </c>
      <c r="B433" s="31" t="s">
        <v>152</v>
      </c>
      <c r="C433" s="36" t="s">
        <v>38</v>
      </c>
      <c r="D433" s="36">
        <v>8</v>
      </c>
      <c r="E433" s="54">
        <v>547</v>
      </c>
      <c r="F433" s="36" t="s">
        <v>38</v>
      </c>
      <c r="G433" s="36">
        <v>8</v>
      </c>
      <c r="H433" s="88">
        <v>766.976</v>
      </c>
    </row>
    <row r="434" spans="1:8" x14ac:dyDescent="0.25">
      <c r="A434" s="53" t="s">
        <v>667</v>
      </c>
      <c r="B434" s="31" t="s">
        <v>153</v>
      </c>
      <c r="C434" s="36" t="s">
        <v>16</v>
      </c>
      <c r="D434" s="36">
        <v>8</v>
      </c>
      <c r="E434" s="54">
        <v>135.71428571428572</v>
      </c>
      <c r="F434" s="36" t="s">
        <v>16</v>
      </c>
      <c r="G434" s="36">
        <v>8</v>
      </c>
      <c r="H434" s="88">
        <v>197.6</v>
      </c>
    </row>
    <row r="435" spans="1:8" x14ac:dyDescent="0.25">
      <c r="A435" s="53" t="s">
        <v>668</v>
      </c>
      <c r="B435" s="31" t="s">
        <v>154</v>
      </c>
      <c r="C435" s="36" t="s">
        <v>16</v>
      </c>
      <c r="D435" s="36">
        <v>8</v>
      </c>
      <c r="E435" s="54">
        <v>64.285714285714278</v>
      </c>
      <c r="F435" s="36" t="s">
        <v>16</v>
      </c>
      <c r="G435" s="36">
        <v>8</v>
      </c>
      <c r="H435" s="88">
        <v>75.070999999999998</v>
      </c>
    </row>
    <row r="436" spans="1:8" x14ac:dyDescent="0.25">
      <c r="A436" s="50" t="s">
        <v>669</v>
      </c>
      <c r="B436" s="55" t="s">
        <v>199</v>
      </c>
      <c r="C436" s="4"/>
      <c r="D436" s="4"/>
      <c r="E436" s="52">
        <f>SUM(E437:E440)</f>
        <v>1759.6071428571427</v>
      </c>
      <c r="F436" s="4"/>
      <c r="G436" s="4"/>
      <c r="H436" s="99">
        <f>SUM(H437:H440)</f>
        <v>3230.5920000000001</v>
      </c>
    </row>
    <row r="437" spans="1:8" ht="29.25" customHeight="1" x14ac:dyDescent="0.25">
      <c r="A437" s="53" t="s">
        <v>670</v>
      </c>
      <c r="B437" s="31" t="s">
        <v>151</v>
      </c>
      <c r="C437" s="36" t="s">
        <v>16</v>
      </c>
      <c r="D437" s="36">
        <v>6</v>
      </c>
      <c r="E437" s="54">
        <v>1199.3571428571427</v>
      </c>
      <c r="F437" s="36" t="s">
        <v>16</v>
      </c>
      <c r="G437" s="36">
        <v>6</v>
      </c>
      <c r="H437" s="93">
        <v>2450.8560000000002</v>
      </c>
    </row>
    <row r="438" spans="1:8" x14ac:dyDescent="0.25">
      <c r="A438" s="53" t="s">
        <v>671</v>
      </c>
      <c r="B438" s="31" t="s">
        <v>152</v>
      </c>
      <c r="C438" s="36" t="s">
        <v>38</v>
      </c>
      <c r="D438" s="36">
        <v>6</v>
      </c>
      <c r="E438" s="54">
        <v>410.24999999999994</v>
      </c>
      <c r="F438" s="36" t="s">
        <v>38</v>
      </c>
      <c r="G438" s="36">
        <v>6</v>
      </c>
      <c r="H438" s="88">
        <v>575.23199999999997</v>
      </c>
    </row>
    <row r="439" spans="1:8" x14ac:dyDescent="0.25">
      <c r="A439" s="53" t="s">
        <v>672</v>
      </c>
      <c r="B439" s="31" t="s">
        <v>153</v>
      </c>
      <c r="C439" s="36" t="s">
        <v>16</v>
      </c>
      <c r="D439" s="36">
        <v>6</v>
      </c>
      <c r="E439" s="54">
        <v>101.78571428571428</v>
      </c>
      <c r="F439" s="36" t="s">
        <v>16</v>
      </c>
      <c r="G439" s="36">
        <v>6</v>
      </c>
      <c r="H439" s="88">
        <v>148.19999999999999</v>
      </c>
    </row>
    <row r="440" spans="1:8" x14ac:dyDescent="0.25">
      <c r="A440" s="53" t="s">
        <v>673</v>
      </c>
      <c r="B440" s="31" t="s">
        <v>154</v>
      </c>
      <c r="C440" s="36" t="s">
        <v>16</v>
      </c>
      <c r="D440" s="36">
        <v>6</v>
      </c>
      <c r="E440" s="54">
        <v>48.214285714285708</v>
      </c>
      <c r="F440" s="36" t="s">
        <v>16</v>
      </c>
      <c r="G440" s="36">
        <v>6</v>
      </c>
      <c r="H440" s="88">
        <v>56.304000000000002</v>
      </c>
    </row>
    <row r="441" spans="1:8" x14ac:dyDescent="0.25">
      <c r="A441" s="50" t="s">
        <v>674</v>
      </c>
      <c r="B441" s="55" t="s">
        <v>675</v>
      </c>
      <c r="C441" s="4"/>
      <c r="D441" s="4"/>
      <c r="E441" s="52">
        <f>SUM(E442:E445)</f>
        <v>1173.0714285714284</v>
      </c>
      <c r="F441" s="4"/>
      <c r="G441" s="4"/>
      <c r="H441" s="99">
        <f>SUM(H442:H445)</f>
        <v>2153.7280000000001</v>
      </c>
    </row>
    <row r="442" spans="1:8" ht="29.25" customHeight="1" x14ac:dyDescent="0.25">
      <c r="A442" s="53" t="s">
        <v>676</v>
      </c>
      <c r="B442" s="31" t="s">
        <v>151</v>
      </c>
      <c r="C442" s="36" t="s">
        <v>16</v>
      </c>
      <c r="D442" s="36">
        <v>4</v>
      </c>
      <c r="E442" s="54">
        <v>799.57142857142856</v>
      </c>
      <c r="F442" s="36" t="s">
        <v>16</v>
      </c>
      <c r="G442" s="36">
        <v>4</v>
      </c>
      <c r="H442" s="93">
        <v>1633.904</v>
      </c>
    </row>
    <row r="443" spans="1:8" x14ac:dyDescent="0.25">
      <c r="A443" s="53" t="s">
        <v>677</v>
      </c>
      <c r="B443" s="31" t="s">
        <v>152</v>
      </c>
      <c r="C443" s="36" t="s">
        <v>38</v>
      </c>
      <c r="D443" s="36">
        <v>4</v>
      </c>
      <c r="E443" s="54">
        <v>273.5</v>
      </c>
      <c r="F443" s="36" t="s">
        <v>38</v>
      </c>
      <c r="G443" s="36">
        <v>4</v>
      </c>
      <c r="H443" s="88">
        <v>383.488</v>
      </c>
    </row>
    <row r="444" spans="1:8" x14ac:dyDescent="0.25">
      <c r="A444" s="53" t="s">
        <v>678</v>
      </c>
      <c r="B444" s="31" t="s">
        <v>153</v>
      </c>
      <c r="C444" s="36" t="s">
        <v>16</v>
      </c>
      <c r="D444" s="36">
        <v>4</v>
      </c>
      <c r="E444" s="54">
        <v>67.857142857142861</v>
      </c>
      <c r="F444" s="36" t="s">
        <v>16</v>
      </c>
      <c r="G444" s="36">
        <v>4</v>
      </c>
      <c r="H444" s="88">
        <v>98.8</v>
      </c>
    </row>
    <row r="445" spans="1:8" x14ac:dyDescent="0.25">
      <c r="A445" s="53" t="s">
        <v>679</v>
      </c>
      <c r="B445" s="31" t="s">
        <v>154</v>
      </c>
      <c r="C445" s="36" t="s">
        <v>16</v>
      </c>
      <c r="D445" s="36">
        <v>4</v>
      </c>
      <c r="E445" s="54">
        <v>32.142857142857139</v>
      </c>
      <c r="F445" s="36" t="s">
        <v>16</v>
      </c>
      <c r="G445" s="36">
        <v>4</v>
      </c>
      <c r="H445" s="88">
        <v>37.536000000000001</v>
      </c>
    </row>
    <row r="446" spans="1:8" x14ac:dyDescent="0.25">
      <c r="A446" s="50" t="s">
        <v>680</v>
      </c>
      <c r="B446" s="55" t="s">
        <v>681</v>
      </c>
      <c r="C446" s="4"/>
      <c r="D446" s="4"/>
      <c r="E446" s="52">
        <f>SUM(E447:E464)</f>
        <v>13160.020535714282</v>
      </c>
      <c r="F446" s="4"/>
      <c r="G446" s="4"/>
      <c r="H446" s="99">
        <f>SUM(H447:H464)</f>
        <v>21892.572928999998</v>
      </c>
    </row>
    <row r="447" spans="1:8" ht="30" customHeight="1" x14ac:dyDescent="0.25">
      <c r="A447" s="53" t="s">
        <v>682</v>
      </c>
      <c r="B447" s="31" t="s">
        <v>151</v>
      </c>
      <c r="C447" s="36" t="s">
        <v>16</v>
      </c>
      <c r="D447" s="36">
        <v>25</v>
      </c>
      <c r="E447" s="54">
        <v>4997.3214285714284</v>
      </c>
      <c r="F447" s="36" t="s">
        <v>16</v>
      </c>
      <c r="G447" s="36">
        <v>25</v>
      </c>
      <c r="H447" s="93">
        <v>10211.9</v>
      </c>
    </row>
    <row r="448" spans="1:8" x14ac:dyDescent="0.25">
      <c r="A448" s="53" t="s">
        <v>683</v>
      </c>
      <c r="B448" s="31" t="s">
        <v>152</v>
      </c>
      <c r="C448" s="36" t="s">
        <v>38</v>
      </c>
      <c r="D448" s="36">
        <v>25</v>
      </c>
      <c r="E448" s="54">
        <v>1709.3749999999998</v>
      </c>
      <c r="F448" s="36" t="s">
        <v>38</v>
      </c>
      <c r="G448" s="36">
        <v>25</v>
      </c>
      <c r="H448" s="88">
        <v>2396.8000000000002</v>
      </c>
    </row>
    <row r="449" spans="1:8" x14ac:dyDescent="0.25">
      <c r="A449" s="53" t="s">
        <v>684</v>
      </c>
      <c r="B449" s="31" t="s">
        <v>153</v>
      </c>
      <c r="C449" s="36" t="s">
        <v>16</v>
      </c>
      <c r="D449" s="36">
        <v>25</v>
      </c>
      <c r="E449" s="54">
        <v>424.10714285714283</v>
      </c>
      <c r="F449" s="36" t="s">
        <v>16</v>
      </c>
      <c r="G449" s="36">
        <v>25</v>
      </c>
      <c r="H449" s="88">
        <v>617.5</v>
      </c>
    </row>
    <row r="450" spans="1:8" x14ac:dyDescent="0.25">
      <c r="A450" s="53" t="s">
        <v>685</v>
      </c>
      <c r="B450" s="31" t="s">
        <v>154</v>
      </c>
      <c r="C450" s="36" t="s">
        <v>16</v>
      </c>
      <c r="D450" s="36">
        <v>25</v>
      </c>
      <c r="E450" s="54">
        <v>200.89285714285714</v>
      </c>
      <c r="F450" s="36" t="s">
        <v>16</v>
      </c>
      <c r="G450" s="36">
        <v>25</v>
      </c>
      <c r="H450" s="88">
        <v>234.59800000000001</v>
      </c>
    </row>
    <row r="451" spans="1:8" ht="33" x14ac:dyDescent="0.25">
      <c r="A451" s="53" t="s">
        <v>686</v>
      </c>
      <c r="B451" s="31" t="s">
        <v>192</v>
      </c>
      <c r="C451" s="36" t="s">
        <v>190</v>
      </c>
      <c r="D451" s="36">
        <v>9</v>
      </c>
      <c r="E451" s="54">
        <v>24.107142857142854</v>
      </c>
      <c r="F451" s="36" t="s">
        <v>190</v>
      </c>
      <c r="G451" s="36">
        <v>9</v>
      </c>
      <c r="H451" s="93">
        <v>40.178519999999999</v>
      </c>
    </row>
    <row r="452" spans="1:8" x14ac:dyDescent="0.25">
      <c r="A452" s="53" t="s">
        <v>687</v>
      </c>
      <c r="B452" s="31" t="s">
        <v>193</v>
      </c>
      <c r="C452" s="36" t="s">
        <v>16</v>
      </c>
      <c r="D452" s="36">
        <v>75</v>
      </c>
      <c r="E452" s="54">
        <v>70.3125</v>
      </c>
      <c r="F452" s="36" t="s">
        <v>16</v>
      </c>
      <c r="G452" s="36">
        <v>75</v>
      </c>
      <c r="H452" s="88">
        <v>156.2295</v>
      </c>
    </row>
    <row r="453" spans="1:8" x14ac:dyDescent="0.25">
      <c r="A453" s="53" t="s">
        <v>688</v>
      </c>
      <c r="B453" s="31" t="s">
        <v>194</v>
      </c>
      <c r="C453" s="36" t="s">
        <v>16</v>
      </c>
      <c r="D453" s="36">
        <v>75</v>
      </c>
      <c r="E453" s="54">
        <v>36.964285714285708</v>
      </c>
      <c r="F453" s="36" t="s">
        <v>16</v>
      </c>
      <c r="G453" s="36">
        <v>75</v>
      </c>
      <c r="H453" s="88">
        <v>55.106250000000003</v>
      </c>
    </row>
    <row r="454" spans="1:8" x14ac:dyDescent="0.25">
      <c r="A454" s="53" t="s">
        <v>689</v>
      </c>
      <c r="B454" s="31" t="s">
        <v>466</v>
      </c>
      <c r="C454" s="36" t="s">
        <v>16</v>
      </c>
      <c r="D454" s="36">
        <v>75</v>
      </c>
      <c r="E454" s="54">
        <v>93.749999999999986</v>
      </c>
      <c r="F454" s="36" t="s">
        <v>16</v>
      </c>
      <c r="G454" s="36">
        <v>75</v>
      </c>
      <c r="H454" s="88">
        <v>86.034374999999997</v>
      </c>
    </row>
    <row r="455" spans="1:8" x14ac:dyDescent="0.25">
      <c r="A455" s="53" t="s">
        <v>690</v>
      </c>
      <c r="B455" s="31" t="s">
        <v>177</v>
      </c>
      <c r="C455" s="36" t="s">
        <v>16</v>
      </c>
      <c r="D455" s="36">
        <v>225</v>
      </c>
      <c r="E455" s="54">
        <v>834.70982142857133</v>
      </c>
      <c r="F455" s="36" t="s">
        <v>16</v>
      </c>
      <c r="G455" s="36">
        <v>225</v>
      </c>
      <c r="H455" s="88">
        <v>942.75</v>
      </c>
    </row>
    <row r="456" spans="1:8" x14ac:dyDescent="0.25">
      <c r="A456" s="53" t="s">
        <v>691</v>
      </c>
      <c r="B456" s="31" t="s">
        <v>195</v>
      </c>
      <c r="C456" s="36" t="s">
        <v>16</v>
      </c>
      <c r="D456" s="36">
        <v>75</v>
      </c>
      <c r="E456" s="54">
        <v>106.47321428571428</v>
      </c>
      <c r="F456" s="36" t="s">
        <v>16</v>
      </c>
      <c r="G456" s="36">
        <v>75</v>
      </c>
      <c r="H456" s="88">
        <v>194.25</v>
      </c>
    </row>
    <row r="457" spans="1:8" x14ac:dyDescent="0.25">
      <c r="A457" s="53" t="s">
        <v>692</v>
      </c>
      <c r="B457" s="31" t="s">
        <v>171</v>
      </c>
      <c r="C457" s="36" t="s">
        <v>16</v>
      </c>
      <c r="D457" s="36">
        <v>6</v>
      </c>
      <c r="E457" s="54">
        <v>5.8928571428571423</v>
      </c>
      <c r="F457" s="36" t="s">
        <v>16</v>
      </c>
      <c r="G457" s="36">
        <v>6</v>
      </c>
      <c r="H457" s="88">
        <v>10.339283999999999</v>
      </c>
    </row>
    <row r="458" spans="1:8" x14ac:dyDescent="0.25">
      <c r="A458" s="53" t="s">
        <v>693</v>
      </c>
      <c r="B458" s="31" t="s">
        <v>694</v>
      </c>
      <c r="C458" s="36" t="s">
        <v>16</v>
      </c>
      <c r="D458" s="36">
        <v>6</v>
      </c>
      <c r="E458" s="54">
        <v>2.0357142857142856</v>
      </c>
      <c r="F458" s="36" t="s">
        <v>16</v>
      </c>
      <c r="G458" s="36">
        <v>6</v>
      </c>
      <c r="H458" s="88">
        <v>3.72</v>
      </c>
    </row>
    <row r="459" spans="1:8" x14ac:dyDescent="0.25">
      <c r="A459" s="53" t="s">
        <v>695</v>
      </c>
      <c r="B459" s="31" t="s">
        <v>149</v>
      </c>
      <c r="C459" s="36" t="s">
        <v>135</v>
      </c>
      <c r="D459" s="36">
        <v>1.2</v>
      </c>
      <c r="E459" s="54">
        <v>417.85714285714283</v>
      </c>
      <c r="F459" s="36" t="s">
        <v>135</v>
      </c>
      <c r="G459" s="36">
        <v>1.2</v>
      </c>
      <c r="H459" s="88">
        <v>1995.6</v>
      </c>
    </row>
    <row r="460" spans="1:8" x14ac:dyDescent="0.25">
      <c r="A460" s="53" t="s">
        <v>696</v>
      </c>
      <c r="B460" s="31" t="s">
        <v>197</v>
      </c>
      <c r="C460" s="36" t="s">
        <v>16</v>
      </c>
      <c r="D460" s="36">
        <v>4</v>
      </c>
      <c r="E460" s="54">
        <v>1.7857142857142856</v>
      </c>
      <c r="F460" s="36"/>
      <c r="G460" s="36"/>
      <c r="H460" s="88"/>
    </row>
    <row r="461" spans="1:8" x14ac:dyDescent="0.25">
      <c r="A461" s="53" t="s">
        <v>697</v>
      </c>
      <c r="B461" s="31" t="s">
        <v>176</v>
      </c>
      <c r="C461" s="36" t="s">
        <v>16</v>
      </c>
      <c r="D461" s="36">
        <v>202</v>
      </c>
      <c r="E461" s="54">
        <v>649.28571428571422</v>
      </c>
      <c r="F461" s="36" t="s">
        <v>16</v>
      </c>
      <c r="G461" s="36">
        <v>202</v>
      </c>
      <c r="H461" s="88">
        <v>865.71400000000006</v>
      </c>
    </row>
    <row r="462" spans="1:8" x14ac:dyDescent="0.25">
      <c r="A462" s="53" t="s">
        <v>698</v>
      </c>
      <c r="B462" s="31" t="s">
        <v>699</v>
      </c>
      <c r="C462" s="36" t="s">
        <v>16</v>
      </c>
      <c r="D462" s="36">
        <v>6</v>
      </c>
      <c r="E462" s="54">
        <v>9.8571428571428577</v>
      </c>
      <c r="F462" s="36" t="s">
        <v>16</v>
      </c>
      <c r="G462" s="36">
        <v>6</v>
      </c>
      <c r="H462" s="88">
        <v>16.14</v>
      </c>
    </row>
    <row r="463" spans="1:8" x14ac:dyDescent="0.25">
      <c r="A463" s="53" t="s">
        <v>700</v>
      </c>
      <c r="B463" s="31" t="s">
        <v>275</v>
      </c>
      <c r="C463" s="36" t="s">
        <v>135</v>
      </c>
      <c r="D463" s="36">
        <v>2.8460000000000001</v>
      </c>
      <c r="E463" s="54">
        <v>3430.446428571428</v>
      </c>
      <c r="F463" s="36" t="s">
        <v>135</v>
      </c>
      <c r="G463" s="36">
        <v>2.8460000000000001</v>
      </c>
      <c r="H463" s="88">
        <v>4065.7130000000002</v>
      </c>
    </row>
    <row r="464" spans="1:8" x14ac:dyDescent="0.25">
      <c r="A464" s="53" t="s">
        <v>701</v>
      </c>
      <c r="B464" s="31" t="s">
        <v>196</v>
      </c>
      <c r="C464" s="36" t="s">
        <v>16</v>
      </c>
      <c r="D464" s="36">
        <v>6</v>
      </c>
      <c r="E464" s="54">
        <v>144.84642857142856</v>
      </c>
      <c r="F464" s="36"/>
      <c r="G464" s="36"/>
      <c r="H464" s="88"/>
    </row>
    <row r="465" spans="1:8" x14ac:dyDescent="0.25">
      <c r="A465" s="50" t="s">
        <v>702</v>
      </c>
      <c r="B465" s="55" t="s">
        <v>703</v>
      </c>
      <c r="C465" s="4"/>
      <c r="D465" s="4"/>
      <c r="E465" s="52">
        <f>SUM(E466:E477)</f>
        <v>2158.0232142857139</v>
      </c>
      <c r="F465" s="4"/>
      <c r="G465" s="4"/>
      <c r="H465" s="88"/>
    </row>
    <row r="466" spans="1:8" ht="33.75" customHeight="1" x14ac:dyDescent="0.25">
      <c r="A466" s="53" t="s">
        <v>704</v>
      </c>
      <c r="B466" s="31" t="s">
        <v>151</v>
      </c>
      <c r="C466" s="36" t="s">
        <v>16</v>
      </c>
      <c r="D466" s="36">
        <v>6</v>
      </c>
      <c r="E466" s="54">
        <v>1199.3571428571427</v>
      </c>
      <c r="F466" s="36" t="s">
        <v>16</v>
      </c>
      <c r="G466" s="36">
        <v>6</v>
      </c>
      <c r="H466" s="88">
        <v>2450.86</v>
      </c>
    </row>
    <row r="467" spans="1:8" x14ac:dyDescent="0.25">
      <c r="A467" s="53" t="s">
        <v>705</v>
      </c>
      <c r="B467" s="31" t="s">
        <v>152</v>
      </c>
      <c r="C467" s="36" t="s">
        <v>38</v>
      </c>
      <c r="D467" s="36">
        <v>6</v>
      </c>
      <c r="E467" s="54">
        <v>410.24999999999994</v>
      </c>
      <c r="F467" s="36" t="s">
        <v>38</v>
      </c>
      <c r="G467" s="36">
        <v>6</v>
      </c>
      <c r="H467" s="88">
        <v>575.23</v>
      </c>
    </row>
    <row r="468" spans="1:8" x14ac:dyDescent="0.25">
      <c r="A468" s="53" t="s">
        <v>706</v>
      </c>
      <c r="B468" s="31" t="s">
        <v>153</v>
      </c>
      <c r="C468" s="36" t="s">
        <v>16</v>
      </c>
      <c r="D468" s="36">
        <v>6</v>
      </c>
      <c r="E468" s="54">
        <v>101.78571428571428</v>
      </c>
      <c r="F468" s="36" t="s">
        <v>16</v>
      </c>
      <c r="G468" s="36">
        <v>6</v>
      </c>
      <c r="H468" s="88">
        <v>148.19999999999999</v>
      </c>
    </row>
    <row r="469" spans="1:8" x14ac:dyDescent="0.25">
      <c r="A469" s="53" t="s">
        <v>707</v>
      </c>
      <c r="B469" s="31" t="s">
        <v>154</v>
      </c>
      <c r="C469" s="36" t="s">
        <v>16</v>
      </c>
      <c r="D469" s="36">
        <v>6</v>
      </c>
      <c r="E469" s="54">
        <v>48.214285714285708</v>
      </c>
      <c r="F469" s="36" t="s">
        <v>16</v>
      </c>
      <c r="G469" s="36">
        <v>6</v>
      </c>
      <c r="H469" s="88">
        <v>56.3</v>
      </c>
    </row>
    <row r="470" spans="1:8" ht="33" x14ac:dyDescent="0.25">
      <c r="A470" s="53" t="s">
        <v>708</v>
      </c>
      <c r="B470" s="31" t="s">
        <v>192</v>
      </c>
      <c r="C470" s="36" t="s">
        <v>190</v>
      </c>
      <c r="D470" s="36">
        <v>1</v>
      </c>
      <c r="E470" s="54">
        <v>2.6785714285714284</v>
      </c>
      <c r="F470" s="36" t="s">
        <v>190</v>
      </c>
      <c r="G470" s="36">
        <v>1</v>
      </c>
      <c r="H470" s="93">
        <v>4.46</v>
      </c>
    </row>
    <row r="471" spans="1:8" x14ac:dyDescent="0.25">
      <c r="A471" s="53" t="s">
        <v>709</v>
      </c>
      <c r="B471" s="31" t="s">
        <v>193</v>
      </c>
      <c r="C471" s="36" t="s">
        <v>16</v>
      </c>
      <c r="D471" s="36">
        <v>18</v>
      </c>
      <c r="E471" s="54">
        <v>16.875</v>
      </c>
      <c r="F471" s="36" t="s">
        <v>16</v>
      </c>
      <c r="G471" s="36">
        <v>18</v>
      </c>
      <c r="H471" s="88">
        <v>37.5</v>
      </c>
    </row>
    <row r="472" spans="1:8" x14ac:dyDescent="0.25">
      <c r="A472" s="53" t="s">
        <v>710</v>
      </c>
      <c r="B472" s="31" t="s">
        <v>194</v>
      </c>
      <c r="C472" s="36" t="s">
        <v>16</v>
      </c>
      <c r="D472" s="36">
        <v>18</v>
      </c>
      <c r="E472" s="54">
        <v>8.8714285714285701</v>
      </c>
      <c r="F472" s="36" t="s">
        <v>16</v>
      </c>
      <c r="G472" s="36">
        <v>18</v>
      </c>
      <c r="H472" s="88">
        <v>13.23</v>
      </c>
    </row>
    <row r="473" spans="1:8" x14ac:dyDescent="0.25">
      <c r="A473" s="53" t="s">
        <v>711</v>
      </c>
      <c r="B473" s="31" t="s">
        <v>466</v>
      </c>
      <c r="C473" s="36" t="s">
        <v>16</v>
      </c>
      <c r="D473" s="36">
        <v>18</v>
      </c>
      <c r="E473" s="54">
        <v>22.499999999999996</v>
      </c>
      <c r="F473" s="36" t="s">
        <v>16</v>
      </c>
      <c r="G473" s="36">
        <v>18</v>
      </c>
      <c r="H473" s="88">
        <v>20.65</v>
      </c>
    </row>
    <row r="474" spans="1:8" x14ac:dyDescent="0.25">
      <c r="A474" s="53" t="s">
        <v>712</v>
      </c>
      <c r="B474" s="31" t="s">
        <v>177</v>
      </c>
      <c r="C474" s="36" t="s">
        <v>16</v>
      </c>
      <c r="D474" s="36">
        <v>54</v>
      </c>
      <c r="E474" s="54">
        <v>200.33035714285714</v>
      </c>
      <c r="F474" s="36" t="s">
        <v>16</v>
      </c>
      <c r="G474" s="36">
        <v>54</v>
      </c>
      <c r="H474" s="88">
        <v>226.26</v>
      </c>
    </row>
    <row r="475" spans="1:8" x14ac:dyDescent="0.25">
      <c r="A475" s="53" t="s">
        <v>713</v>
      </c>
      <c r="B475" s="31" t="s">
        <v>195</v>
      </c>
      <c r="C475" s="36" t="s">
        <v>16</v>
      </c>
      <c r="D475" s="36">
        <v>18</v>
      </c>
      <c r="E475" s="54">
        <v>25.553571428571427</v>
      </c>
      <c r="F475" s="36" t="s">
        <v>16</v>
      </c>
      <c r="G475" s="36">
        <v>18</v>
      </c>
      <c r="H475" s="88">
        <v>46.62</v>
      </c>
    </row>
    <row r="476" spans="1:8" x14ac:dyDescent="0.25">
      <c r="A476" s="53" t="s">
        <v>714</v>
      </c>
      <c r="B476" s="31" t="s">
        <v>171</v>
      </c>
      <c r="C476" s="36" t="s">
        <v>16</v>
      </c>
      <c r="D476" s="36">
        <v>6</v>
      </c>
      <c r="E476" s="54">
        <v>5.8928571428571423</v>
      </c>
      <c r="F476" s="36" t="s">
        <v>16</v>
      </c>
      <c r="G476" s="36">
        <v>6</v>
      </c>
      <c r="H476" s="88">
        <v>10.34</v>
      </c>
    </row>
    <row r="477" spans="1:8" x14ac:dyDescent="0.25">
      <c r="A477" s="53" t="s">
        <v>715</v>
      </c>
      <c r="B477" s="31" t="s">
        <v>176</v>
      </c>
      <c r="C477" s="36" t="s">
        <v>16</v>
      </c>
      <c r="D477" s="36">
        <v>36</v>
      </c>
      <c r="E477" s="54">
        <v>115.71428571428571</v>
      </c>
      <c r="F477" s="36" t="s">
        <v>16</v>
      </c>
      <c r="G477" s="36">
        <v>36</v>
      </c>
      <c r="H477" s="88">
        <v>154.29</v>
      </c>
    </row>
    <row r="478" spans="1:8" ht="30" customHeight="1" x14ac:dyDescent="0.25">
      <c r="A478" s="50" t="s">
        <v>716</v>
      </c>
      <c r="B478" s="55" t="s">
        <v>200</v>
      </c>
      <c r="C478" s="4"/>
      <c r="D478" s="4"/>
      <c r="E478" s="52">
        <f>E479+E492</f>
        <v>11633.042857142857</v>
      </c>
      <c r="F478" s="4"/>
      <c r="G478" s="4"/>
      <c r="H478" s="52">
        <f t="shared" ref="H478" si="44">H479+H492</f>
        <v>7445.8790000000008</v>
      </c>
    </row>
    <row r="479" spans="1:8" x14ac:dyDescent="0.25">
      <c r="A479" s="50" t="s">
        <v>717</v>
      </c>
      <c r="B479" s="55" t="s">
        <v>201</v>
      </c>
      <c r="C479" s="4"/>
      <c r="D479" s="4"/>
      <c r="E479" s="52">
        <f>SUM(E480:E491)</f>
        <v>8323.116964285713</v>
      </c>
      <c r="F479" s="4"/>
      <c r="G479" s="4"/>
      <c r="H479" s="52">
        <f t="shared" ref="H479" si="45">SUM(H480:H491)</f>
        <v>5034.4250000000002</v>
      </c>
    </row>
    <row r="480" spans="1:8" ht="28.5" customHeight="1" x14ac:dyDescent="0.25">
      <c r="A480" s="53" t="s">
        <v>718</v>
      </c>
      <c r="B480" s="31" t="s">
        <v>202</v>
      </c>
      <c r="C480" s="36" t="s">
        <v>16</v>
      </c>
      <c r="D480" s="36">
        <v>60</v>
      </c>
      <c r="E480" s="54">
        <v>4470.1607142857138</v>
      </c>
      <c r="F480" s="36" t="s">
        <v>16</v>
      </c>
      <c r="G480" s="36">
        <v>60</v>
      </c>
      <c r="H480" s="93">
        <v>2169.31</v>
      </c>
    </row>
    <row r="481" spans="1:8" x14ac:dyDescent="0.25">
      <c r="A481" s="53" t="s">
        <v>719</v>
      </c>
      <c r="B481" s="31" t="s">
        <v>203</v>
      </c>
      <c r="C481" s="82" t="s">
        <v>204</v>
      </c>
      <c r="D481" s="82">
        <v>2050</v>
      </c>
      <c r="E481" s="84">
        <v>3001.7857142857142</v>
      </c>
      <c r="F481" s="82" t="s">
        <v>204</v>
      </c>
      <c r="G481" s="82">
        <v>2050</v>
      </c>
      <c r="H481" s="88">
        <v>2135.6</v>
      </c>
    </row>
    <row r="482" spans="1:8" x14ac:dyDescent="0.25">
      <c r="A482" s="53" t="s">
        <v>720</v>
      </c>
      <c r="B482" s="85" t="s">
        <v>205</v>
      </c>
      <c r="C482" s="82" t="s">
        <v>16</v>
      </c>
      <c r="D482" s="82">
        <v>16</v>
      </c>
      <c r="E482" s="84">
        <v>49.285714285714285</v>
      </c>
      <c r="F482" s="82" t="s">
        <v>16</v>
      </c>
      <c r="G482" s="82">
        <v>16</v>
      </c>
      <c r="H482" s="88">
        <v>88.304000000000002</v>
      </c>
    </row>
    <row r="483" spans="1:8" x14ac:dyDescent="0.25">
      <c r="A483" s="53" t="s">
        <v>721</v>
      </c>
      <c r="B483" s="85" t="s">
        <v>206</v>
      </c>
      <c r="C483" s="82" t="s">
        <v>16</v>
      </c>
      <c r="D483" s="82">
        <v>43</v>
      </c>
      <c r="E483" s="84">
        <v>103.66071428571428</v>
      </c>
      <c r="F483" s="82" t="s">
        <v>16</v>
      </c>
      <c r="G483" s="82">
        <v>43</v>
      </c>
      <c r="H483" s="88">
        <v>63.317999999999998</v>
      </c>
    </row>
    <row r="484" spans="1:8" x14ac:dyDescent="0.25">
      <c r="A484" s="53" t="s">
        <v>722</v>
      </c>
      <c r="B484" s="85" t="s">
        <v>207</v>
      </c>
      <c r="C484" s="82" t="s">
        <v>16</v>
      </c>
      <c r="D484" s="82">
        <v>144</v>
      </c>
      <c r="E484" s="84">
        <v>528.94285714285706</v>
      </c>
      <c r="F484" s="82" t="s">
        <v>16</v>
      </c>
      <c r="G484" s="82">
        <v>144</v>
      </c>
      <c r="H484" s="88">
        <v>79.058000000000007</v>
      </c>
    </row>
    <row r="485" spans="1:8" x14ac:dyDescent="0.25">
      <c r="A485" s="53" t="s">
        <v>723</v>
      </c>
      <c r="B485" s="85" t="s">
        <v>208</v>
      </c>
      <c r="C485" s="82" t="s">
        <v>209</v>
      </c>
      <c r="D485" s="86">
        <v>0.17</v>
      </c>
      <c r="E485" s="84">
        <v>36.732142857142854</v>
      </c>
      <c r="F485" s="82" t="s">
        <v>209</v>
      </c>
      <c r="G485" s="86">
        <v>0.17</v>
      </c>
      <c r="H485" s="88">
        <v>106.84</v>
      </c>
    </row>
    <row r="486" spans="1:8" x14ac:dyDescent="0.25">
      <c r="A486" s="53" t="s">
        <v>724</v>
      </c>
      <c r="B486" s="85" t="s">
        <v>210</v>
      </c>
      <c r="C486" s="82" t="s">
        <v>209</v>
      </c>
      <c r="D486" s="82">
        <v>5.5E-2</v>
      </c>
      <c r="E486" s="84">
        <v>15.468749999999998</v>
      </c>
      <c r="F486" s="82" t="s">
        <v>209</v>
      </c>
      <c r="G486" s="82">
        <v>5.5E-2</v>
      </c>
      <c r="H486" s="88">
        <v>33.85</v>
      </c>
    </row>
    <row r="487" spans="1:8" x14ac:dyDescent="0.25">
      <c r="A487" s="53" t="s">
        <v>725</v>
      </c>
      <c r="B487" s="85" t="s">
        <v>211</v>
      </c>
      <c r="C487" s="82" t="s">
        <v>16</v>
      </c>
      <c r="D487" s="82">
        <v>42</v>
      </c>
      <c r="E487" s="84">
        <v>22.499999999999996</v>
      </c>
      <c r="F487" s="82" t="s">
        <v>16</v>
      </c>
      <c r="G487" s="82">
        <v>42</v>
      </c>
      <c r="H487" s="88">
        <v>41.44</v>
      </c>
    </row>
    <row r="488" spans="1:8" x14ac:dyDescent="0.25">
      <c r="A488" s="53" t="s">
        <v>726</v>
      </c>
      <c r="B488" s="85" t="s">
        <v>212</v>
      </c>
      <c r="C488" s="82" t="s">
        <v>190</v>
      </c>
      <c r="D488" s="82">
        <v>14</v>
      </c>
      <c r="E488" s="84">
        <v>6.2499999999999991</v>
      </c>
      <c r="F488" s="82" t="s">
        <v>190</v>
      </c>
      <c r="G488" s="82">
        <v>14</v>
      </c>
      <c r="H488" s="88">
        <v>11.09</v>
      </c>
    </row>
    <row r="489" spans="1:8" x14ac:dyDescent="0.25">
      <c r="A489" s="53" t="s">
        <v>727</v>
      </c>
      <c r="B489" s="85" t="s">
        <v>213</v>
      </c>
      <c r="C489" s="82" t="s">
        <v>190</v>
      </c>
      <c r="D489" s="82">
        <v>4.5</v>
      </c>
      <c r="E489" s="84">
        <v>4.8214285714285703</v>
      </c>
      <c r="F489" s="82" t="s">
        <v>190</v>
      </c>
      <c r="G489" s="82">
        <v>4.5</v>
      </c>
      <c r="H489" s="105">
        <v>7.0650000000000004</v>
      </c>
    </row>
    <row r="490" spans="1:8" x14ac:dyDescent="0.25">
      <c r="A490" s="53" t="s">
        <v>728</v>
      </c>
      <c r="B490" s="85" t="s">
        <v>214</v>
      </c>
      <c r="C490" s="82" t="s">
        <v>215</v>
      </c>
      <c r="D490" s="82">
        <v>1</v>
      </c>
      <c r="E490" s="84">
        <v>0.58035714285714279</v>
      </c>
      <c r="F490" s="82" t="s">
        <v>215</v>
      </c>
      <c r="G490" s="82">
        <v>1</v>
      </c>
      <c r="H490" s="88">
        <v>1.1200000000000001</v>
      </c>
    </row>
    <row r="491" spans="1:8" x14ac:dyDescent="0.25">
      <c r="A491" s="53" t="s">
        <v>729</v>
      </c>
      <c r="B491" s="85" t="s">
        <v>216</v>
      </c>
      <c r="C491" s="36" t="s">
        <v>16</v>
      </c>
      <c r="D491" s="36">
        <v>18</v>
      </c>
      <c r="E491" s="54">
        <v>82.928571428571416</v>
      </c>
      <c r="F491" s="36" t="s">
        <v>16</v>
      </c>
      <c r="G491" s="36">
        <v>18</v>
      </c>
      <c r="H491" s="88">
        <v>297.43</v>
      </c>
    </row>
    <row r="492" spans="1:8" x14ac:dyDescent="0.25">
      <c r="A492" s="50" t="s">
        <v>730</v>
      </c>
      <c r="B492" s="55" t="s">
        <v>217</v>
      </c>
      <c r="C492" s="4"/>
      <c r="D492" s="4"/>
      <c r="E492" s="52">
        <f>SUM(E493:E504)</f>
        <v>3309.925892857143</v>
      </c>
      <c r="F492" s="52"/>
      <c r="G492" s="52"/>
      <c r="H492" s="52">
        <f t="shared" ref="H492" si="46">SUM(H493:H504)</f>
        <v>2411.4540000000002</v>
      </c>
    </row>
    <row r="493" spans="1:8" ht="30.75" customHeight="1" x14ac:dyDescent="0.25">
      <c r="A493" s="53" t="s">
        <v>731</v>
      </c>
      <c r="B493" s="31" t="s">
        <v>202</v>
      </c>
      <c r="C493" s="36" t="s">
        <v>16</v>
      </c>
      <c r="D493" s="36">
        <v>17</v>
      </c>
      <c r="E493" s="54">
        <v>1266.5455357142857</v>
      </c>
      <c r="F493" s="54" t="s">
        <v>16</v>
      </c>
      <c r="G493" s="22">
        <v>17</v>
      </c>
      <c r="H493" s="93">
        <v>1676.2850000000001</v>
      </c>
    </row>
    <row r="494" spans="1:8" x14ac:dyDescent="0.25">
      <c r="A494" s="53" t="s">
        <v>732</v>
      </c>
      <c r="B494" s="31" t="s">
        <v>203</v>
      </c>
      <c r="C494" s="82" t="s">
        <v>204</v>
      </c>
      <c r="D494" s="82">
        <v>1267.4000000000001</v>
      </c>
      <c r="E494" s="84">
        <v>1855.8357142857146</v>
      </c>
      <c r="F494" s="84" t="s">
        <v>204</v>
      </c>
      <c r="G494" s="22">
        <v>571</v>
      </c>
      <c r="H494" s="88">
        <v>494.48599999999999</v>
      </c>
    </row>
    <row r="495" spans="1:8" x14ac:dyDescent="0.25">
      <c r="A495" s="53" t="s">
        <v>733</v>
      </c>
      <c r="B495" s="85" t="s">
        <v>205</v>
      </c>
      <c r="C495" s="82" t="s">
        <v>16</v>
      </c>
      <c r="D495" s="82">
        <v>6</v>
      </c>
      <c r="E495" s="84">
        <v>18.482142857142854</v>
      </c>
      <c r="F495" s="84" t="s">
        <v>16</v>
      </c>
      <c r="G495" s="22">
        <v>6</v>
      </c>
      <c r="H495" s="88">
        <v>53.036000000000001</v>
      </c>
    </row>
    <row r="496" spans="1:8" x14ac:dyDescent="0.25">
      <c r="A496" s="53" t="s">
        <v>734</v>
      </c>
      <c r="B496" s="85" t="s">
        <v>206</v>
      </c>
      <c r="C496" s="82" t="s">
        <v>16</v>
      </c>
      <c r="D496" s="82">
        <v>30</v>
      </c>
      <c r="E496" s="84">
        <v>72.321428571428569</v>
      </c>
      <c r="F496" s="84" t="s">
        <v>16</v>
      </c>
      <c r="G496" s="22">
        <v>13</v>
      </c>
      <c r="H496" s="88">
        <v>17.513999999999999</v>
      </c>
    </row>
    <row r="497" spans="1:8" x14ac:dyDescent="0.25">
      <c r="A497" s="53" t="s">
        <v>735</v>
      </c>
      <c r="B497" s="85" t="s">
        <v>207</v>
      </c>
      <c r="C497" s="82" t="s">
        <v>16</v>
      </c>
      <c r="D497" s="82">
        <v>14</v>
      </c>
      <c r="E497" s="84">
        <v>51.42499999999999</v>
      </c>
      <c r="F497" s="84" t="s">
        <v>16</v>
      </c>
      <c r="G497" s="22">
        <v>54</v>
      </c>
      <c r="H497" s="88">
        <v>34.427999999999997</v>
      </c>
    </row>
    <row r="498" spans="1:8" x14ac:dyDescent="0.25">
      <c r="A498" s="53" t="s">
        <v>736</v>
      </c>
      <c r="B498" s="85" t="s">
        <v>208</v>
      </c>
      <c r="C498" s="82" t="s">
        <v>209</v>
      </c>
      <c r="D498" s="82">
        <v>5.1999999999999998E-2</v>
      </c>
      <c r="E498" s="84">
        <v>11.235714285714284</v>
      </c>
      <c r="F498" s="82" t="s">
        <v>209</v>
      </c>
      <c r="G498" s="82">
        <v>5.7000000000000002E-2</v>
      </c>
      <c r="H498" s="88">
        <v>35</v>
      </c>
    </row>
    <row r="499" spans="1:8" x14ac:dyDescent="0.25">
      <c r="A499" s="53" t="s">
        <v>737</v>
      </c>
      <c r="B499" s="85" t="s">
        <v>210</v>
      </c>
      <c r="C499" s="82" t="s">
        <v>209</v>
      </c>
      <c r="D499" s="82">
        <v>1.7000000000000001E-2</v>
      </c>
      <c r="E499" s="84">
        <v>4.7812499999999991</v>
      </c>
      <c r="F499" s="82" t="s">
        <v>209</v>
      </c>
      <c r="G499" s="82">
        <v>1.7999999999999999E-2</v>
      </c>
      <c r="H499" s="88">
        <v>10.88</v>
      </c>
    </row>
    <row r="500" spans="1:8" x14ac:dyDescent="0.25">
      <c r="A500" s="53" t="s">
        <v>738</v>
      </c>
      <c r="B500" s="85" t="s">
        <v>211</v>
      </c>
      <c r="C500" s="82" t="s">
        <v>16</v>
      </c>
      <c r="D500" s="82">
        <v>13</v>
      </c>
      <c r="E500" s="84">
        <v>6.9642857142857135</v>
      </c>
      <c r="F500" s="82" t="s">
        <v>16</v>
      </c>
      <c r="G500" s="82">
        <v>14</v>
      </c>
      <c r="H500" s="88">
        <v>13.49</v>
      </c>
    </row>
    <row r="501" spans="1:8" x14ac:dyDescent="0.25">
      <c r="A501" s="53" t="s">
        <v>739</v>
      </c>
      <c r="B501" s="85" t="s">
        <v>212</v>
      </c>
      <c r="C501" s="82" t="s">
        <v>190</v>
      </c>
      <c r="D501" s="82">
        <v>4.5</v>
      </c>
      <c r="E501" s="84">
        <v>2.0089285714285712</v>
      </c>
      <c r="F501" s="82" t="s">
        <v>190</v>
      </c>
      <c r="G501" s="82">
        <v>4.5</v>
      </c>
      <c r="H501" s="88">
        <v>3.44</v>
      </c>
    </row>
    <row r="502" spans="1:8" x14ac:dyDescent="0.25">
      <c r="A502" s="53" t="s">
        <v>740</v>
      </c>
      <c r="B502" s="85" t="s">
        <v>213</v>
      </c>
      <c r="C502" s="82" t="s">
        <v>190</v>
      </c>
      <c r="D502" s="82">
        <v>1.5</v>
      </c>
      <c r="E502" s="84">
        <v>1.607142857142857</v>
      </c>
      <c r="F502" s="82" t="s">
        <v>190</v>
      </c>
      <c r="G502" s="82">
        <v>1.5</v>
      </c>
      <c r="H502" s="105">
        <v>2.355</v>
      </c>
    </row>
    <row r="503" spans="1:8" x14ac:dyDescent="0.25">
      <c r="A503" s="53" t="s">
        <v>741</v>
      </c>
      <c r="B503" s="85" t="s">
        <v>214</v>
      </c>
      <c r="C503" s="82" t="s">
        <v>215</v>
      </c>
      <c r="D503" s="82">
        <v>0.5</v>
      </c>
      <c r="E503" s="84">
        <v>0.2901785714285714</v>
      </c>
      <c r="F503" s="82" t="s">
        <v>215</v>
      </c>
      <c r="G503" s="82">
        <v>0.5</v>
      </c>
      <c r="H503" s="105">
        <v>0.56000000000000005</v>
      </c>
    </row>
    <row r="504" spans="1:8" x14ac:dyDescent="0.25">
      <c r="A504" s="53" t="s">
        <v>742</v>
      </c>
      <c r="B504" s="85" t="s">
        <v>216</v>
      </c>
      <c r="C504" s="82" t="s">
        <v>16</v>
      </c>
      <c r="D504" s="82">
        <v>4</v>
      </c>
      <c r="E504" s="84">
        <v>18.428571428571427</v>
      </c>
      <c r="F504" s="82" t="s">
        <v>16</v>
      </c>
      <c r="G504" s="82">
        <v>3</v>
      </c>
      <c r="H504" s="88">
        <v>69.98</v>
      </c>
    </row>
    <row r="505" spans="1:8" ht="33" x14ac:dyDescent="0.25">
      <c r="A505" s="50" t="s">
        <v>743</v>
      </c>
      <c r="B505" s="55" t="s">
        <v>744</v>
      </c>
      <c r="C505" s="4"/>
      <c r="D505" s="4"/>
      <c r="E505" s="52">
        <f>E506+E518</f>
        <v>6896.7392857142859</v>
      </c>
      <c r="F505" s="52"/>
      <c r="G505" s="52"/>
      <c r="H505" s="52">
        <f t="shared" ref="H505" si="47">H506+H518</f>
        <v>8180.0129379999998</v>
      </c>
    </row>
    <row r="506" spans="1:8" x14ac:dyDescent="0.25">
      <c r="A506" s="50" t="s">
        <v>745</v>
      </c>
      <c r="B506" s="55" t="s">
        <v>746</v>
      </c>
      <c r="C506" s="4"/>
      <c r="D506" s="4"/>
      <c r="E506" s="52">
        <f>SUM(E507:E517)</f>
        <v>3190.0696428571428</v>
      </c>
      <c r="F506" s="52"/>
      <c r="G506" s="52"/>
      <c r="H506" s="52">
        <f t="shared" ref="H506" si="48">SUM(H507:H517)</f>
        <v>4622.6743979999992</v>
      </c>
    </row>
    <row r="507" spans="1:8" ht="28.5" customHeight="1" x14ac:dyDescent="0.25">
      <c r="A507" s="53" t="s">
        <v>747</v>
      </c>
      <c r="B507" s="31" t="s">
        <v>202</v>
      </c>
      <c r="C507" s="36" t="s">
        <v>16</v>
      </c>
      <c r="D507" s="36">
        <v>25</v>
      </c>
      <c r="E507" s="54">
        <v>1862.566964285714</v>
      </c>
      <c r="F507" s="36" t="s">
        <v>16</v>
      </c>
      <c r="G507" s="36">
        <v>25</v>
      </c>
      <c r="H507" s="104">
        <v>2485.2249999999999</v>
      </c>
    </row>
    <row r="508" spans="1:8" x14ac:dyDescent="0.25">
      <c r="A508" s="53" t="s">
        <v>748</v>
      </c>
      <c r="B508" s="61" t="s">
        <v>184</v>
      </c>
      <c r="C508" s="36" t="s">
        <v>38</v>
      </c>
      <c r="D508" s="36">
        <v>25</v>
      </c>
      <c r="E508" s="54">
        <v>228.34821428571425</v>
      </c>
      <c r="F508" s="36" t="s">
        <v>38</v>
      </c>
      <c r="G508" s="36">
        <v>25</v>
      </c>
      <c r="H508" s="88">
        <v>776.42499999999995</v>
      </c>
    </row>
    <row r="509" spans="1:8" x14ac:dyDescent="0.25">
      <c r="A509" s="53" t="s">
        <v>749</v>
      </c>
      <c r="B509" s="31" t="s">
        <v>750</v>
      </c>
      <c r="C509" s="36" t="s">
        <v>16</v>
      </c>
      <c r="D509" s="36">
        <v>75</v>
      </c>
      <c r="E509" s="54">
        <v>93.749999999999986</v>
      </c>
      <c r="F509" s="36"/>
      <c r="G509" s="36"/>
      <c r="H509" s="88"/>
    </row>
    <row r="510" spans="1:8" x14ac:dyDescent="0.25">
      <c r="A510" s="53" t="s">
        <v>751</v>
      </c>
      <c r="B510" s="31" t="s">
        <v>752</v>
      </c>
      <c r="C510" s="36" t="s">
        <v>16</v>
      </c>
      <c r="D510" s="36">
        <v>75</v>
      </c>
      <c r="E510" s="54">
        <v>3.2812499999999996</v>
      </c>
      <c r="F510" s="36" t="s">
        <v>16</v>
      </c>
      <c r="G510" s="36">
        <v>75</v>
      </c>
      <c r="H510" s="88">
        <v>3.6869999999999998</v>
      </c>
    </row>
    <row r="511" spans="1:8" ht="33" x14ac:dyDescent="0.25">
      <c r="A511" s="53" t="s">
        <v>753</v>
      </c>
      <c r="B511" s="31" t="s">
        <v>192</v>
      </c>
      <c r="C511" s="36" t="s">
        <v>190</v>
      </c>
      <c r="D511" s="36">
        <v>3</v>
      </c>
      <c r="E511" s="54">
        <v>8.0357142857142847</v>
      </c>
      <c r="F511" s="36" t="s">
        <v>190</v>
      </c>
      <c r="G511" s="36">
        <v>3</v>
      </c>
      <c r="H511" s="93">
        <v>13.39284</v>
      </c>
    </row>
    <row r="512" spans="1:8" x14ac:dyDescent="0.25">
      <c r="A512" s="53" t="s">
        <v>754</v>
      </c>
      <c r="B512" s="31" t="s">
        <v>185</v>
      </c>
      <c r="C512" s="36" t="s">
        <v>16</v>
      </c>
      <c r="D512" s="36">
        <v>75</v>
      </c>
      <c r="E512" s="54">
        <v>133.92857142857142</v>
      </c>
      <c r="F512" s="36" t="s">
        <v>16</v>
      </c>
      <c r="G512" s="36">
        <v>75</v>
      </c>
      <c r="H512" s="88">
        <v>241.125</v>
      </c>
    </row>
    <row r="513" spans="1:8" x14ac:dyDescent="0.25">
      <c r="A513" s="53" t="s">
        <v>755</v>
      </c>
      <c r="B513" s="31" t="s">
        <v>756</v>
      </c>
      <c r="C513" s="36" t="s">
        <v>16</v>
      </c>
      <c r="D513" s="36">
        <v>6</v>
      </c>
      <c r="E513" s="54">
        <v>3.4821428571428568</v>
      </c>
      <c r="F513" s="36" t="s">
        <v>16</v>
      </c>
      <c r="G513" s="36">
        <v>6</v>
      </c>
      <c r="H513" s="88">
        <v>5.8392580000000001</v>
      </c>
    </row>
    <row r="514" spans="1:8" x14ac:dyDescent="0.25">
      <c r="A514" s="53" t="s">
        <v>757</v>
      </c>
      <c r="B514" s="31" t="s">
        <v>694</v>
      </c>
      <c r="C514" s="36" t="s">
        <v>16</v>
      </c>
      <c r="D514" s="36">
        <v>9</v>
      </c>
      <c r="E514" s="54">
        <v>3.0535714285714284</v>
      </c>
      <c r="F514" s="36" t="s">
        <v>16</v>
      </c>
      <c r="G514" s="36">
        <v>9</v>
      </c>
      <c r="H514" s="88">
        <v>5.58</v>
      </c>
    </row>
    <row r="515" spans="1:8" x14ac:dyDescent="0.25">
      <c r="A515" s="53" t="s">
        <v>758</v>
      </c>
      <c r="B515" s="31" t="s">
        <v>759</v>
      </c>
      <c r="C515" s="36" t="s">
        <v>135</v>
      </c>
      <c r="D515" s="36">
        <v>0.67500000000000004</v>
      </c>
      <c r="E515" s="54">
        <v>839.41071428571433</v>
      </c>
      <c r="F515" s="36" t="s">
        <v>135</v>
      </c>
      <c r="G515" s="36">
        <v>0.67500000000000004</v>
      </c>
      <c r="H515" s="88">
        <v>1031.7850000000001</v>
      </c>
    </row>
    <row r="516" spans="1:8" x14ac:dyDescent="0.25">
      <c r="A516" s="53" t="s">
        <v>760</v>
      </c>
      <c r="B516" s="31" t="s">
        <v>761</v>
      </c>
      <c r="C516" s="36" t="s">
        <v>204</v>
      </c>
      <c r="D516" s="36">
        <v>30</v>
      </c>
      <c r="E516" s="54">
        <v>11.399999999999999</v>
      </c>
      <c r="F516" s="36" t="s">
        <v>204</v>
      </c>
      <c r="G516" s="36">
        <v>30</v>
      </c>
      <c r="H516" s="88">
        <v>53.571300000000001</v>
      </c>
    </row>
    <row r="517" spans="1:8" x14ac:dyDescent="0.25">
      <c r="A517" s="53" t="s">
        <v>762</v>
      </c>
      <c r="B517" s="31" t="s">
        <v>210</v>
      </c>
      <c r="C517" s="36" t="s">
        <v>135</v>
      </c>
      <c r="D517" s="36">
        <v>0.01</v>
      </c>
      <c r="E517" s="54">
        <v>2.8124999999999996</v>
      </c>
      <c r="F517" s="36" t="s">
        <v>135</v>
      </c>
      <c r="G517" s="36">
        <v>0.01</v>
      </c>
      <c r="H517" s="88">
        <v>6.0439999999999996</v>
      </c>
    </row>
    <row r="518" spans="1:8" ht="33" x14ac:dyDescent="0.25">
      <c r="A518" s="50" t="s">
        <v>763</v>
      </c>
      <c r="B518" s="55" t="s">
        <v>218</v>
      </c>
      <c r="C518" s="4"/>
      <c r="D518" s="4"/>
      <c r="E518" s="52">
        <f>SUM(E520:E525)</f>
        <v>3706.6696428571427</v>
      </c>
      <c r="F518" s="4"/>
      <c r="G518" s="4"/>
      <c r="H518" s="98">
        <f>H519+H526+H532+H538</f>
        <v>3557.3385400000002</v>
      </c>
    </row>
    <row r="519" spans="1:8" x14ac:dyDescent="0.25">
      <c r="A519" s="50" t="s">
        <v>764</v>
      </c>
      <c r="B519" s="55" t="s">
        <v>765</v>
      </c>
      <c r="C519" s="4"/>
      <c r="D519" s="4"/>
      <c r="E519" s="52"/>
      <c r="F519" s="4"/>
      <c r="G519" s="4"/>
      <c r="H519" s="98">
        <f>SUM(H520:H525)</f>
        <v>3557.3385400000002</v>
      </c>
    </row>
    <row r="520" spans="1:8" x14ac:dyDescent="0.25">
      <c r="A520" s="53" t="s">
        <v>766</v>
      </c>
      <c r="B520" s="31" t="s">
        <v>219</v>
      </c>
      <c r="C520" s="36" t="s">
        <v>204</v>
      </c>
      <c r="D520" s="36">
        <v>500</v>
      </c>
      <c r="E520" s="54">
        <v>3635.7142857142853</v>
      </c>
      <c r="F520" s="36" t="s">
        <v>204</v>
      </c>
      <c r="G520" s="36">
        <v>500</v>
      </c>
      <c r="H520" s="88">
        <v>3433.7730000000001</v>
      </c>
    </row>
    <row r="521" spans="1:8" x14ac:dyDescent="0.25">
      <c r="A521" s="53" t="s">
        <v>767</v>
      </c>
      <c r="B521" s="31" t="s">
        <v>220</v>
      </c>
      <c r="C521" s="36" t="s">
        <v>16</v>
      </c>
      <c r="D521" s="36">
        <v>2</v>
      </c>
      <c r="E521" s="54">
        <v>29.553571428571427</v>
      </c>
      <c r="F521" s="36" t="s">
        <v>16</v>
      </c>
      <c r="G521" s="36">
        <v>2</v>
      </c>
      <c r="H521" s="88">
        <v>70.88</v>
      </c>
    </row>
    <row r="522" spans="1:8" x14ac:dyDescent="0.25">
      <c r="A522" s="53" t="s">
        <v>768</v>
      </c>
      <c r="B522" s="31" t="s">
        <v>221</v>
      </c>
      <c r="C522" s="36" t="s">
        <v>16</v>
      </c>
      <c r="D522" s="36">
        <v>3</v>
      </c>
      <c r="E522" s="54">
        <v>0.13392857142857142</v>
      </c>
      <c r="F522" s="36" t="s">
        <v>16</v>
      </c>
      <c r="G522" s="36">
        <v>3</v>
      </c>
      <c r="H522" s="88">
        <v>1.458</v>
      </c>
    </row>
    <row r="523" spans="1:8" x14ac:dyDescent="0.25">
      <c r="A523" s="53" t="s">
        <v>769</v>
      </c>
      <c r="B523" s="31" t="s">
        <v>276</v>
      </c>
      <c r="C523" s="36" t="s">
        <v>16</v>
      </c>
      <c r="D523" s="36">
        <v>2</v>
      </c>
      <c r="E523" s="54">
        <v>0.99999999999999989</v>
      </c>
      <c r="F523" s="36"/>
      <c r="G523" s="36"/>
      <c r="H523" s="88"/>
    </row>
    <row r="524" spans="1:8" x14ac:dyDescent="0.25">
      <c r="A524" s="53" t="s">
        <v>770</v>
      </c>
      <c r="B524" s="31" t="s">
        <v>222</v>
      </c>
      <c r="C524" s="36" t="s">
        <v>190</v>
      </c>
      <c r="D524" s="36">
        <v>0.5</v>
      </c>
      <c r="E524" s="54">
        <v>8.9285714285714274E-2</v>
      </c>
      <c r="F524" s="36"/>
      <c r="G524" s="36"/>
      <c r="H524" s="88"/>
    </row>
    <row r="525" spans="1:8" x14ac:dyDescent="0.25">
      <c r="A525" s="53" t="s">
        <v>771</v>
      </c>
      <c r="B525" s="31" t="s">
        <v>223</v>
      </c>
      <c r="C525" s="36" t="s">
        <v>204</v>
      </c>
      <c r="D525" s="36">
        <v>15</v>
      </c>
      <c r="E525" s="54">
        <v>40.178571428571431</v>
      </c>
      <c r="F525" s="36" t="s">
        <v>204</v>
      </c>
      <c r="G525" s="36">
        <v>15</v>
      </c>
      <c r="H525" s="88">
        <v>51.227539999999998</v>
      </c>
    </row>
    <row r="526" spans="1:8" x14ac:dyDescent="0.25">
      <c r="A526" s="20"/>
      <c r="B526" s="39"/>
      <c r="C526" s="41"/>
      <c r="D526" s="41"/>
      <c r="E526" s="23"/>
      <c r="F526" s="23"/>
      <c r="G526" s="22"/>
      <c r="H526" s="88"/>
    </row>
    <row r="527" spans="1:8" x14ac:dyDescent="0.25">
      <c r="A527" s="20"/>
      <c r="B527" s="6"/>
      <c r="C527" s="6"/>
      <c r="D527" s="6"/>
      <c r="E527" s="6"/>
      <c r="F527" s="102"/>
      <c r="G527" s="22"/>
      <c r="H527" s="102"/>
    </row>
  </sheetData>
  <mergeCells count="11">
    <mergeCell ref="B6:H6"/>
    <mergeCell ref="B1:H1"/>
    <mergeCell ref="B2:H2"/>
    <mergeCell ref="B3:H3"/>
    <mergeCell ref="B4:H4"/>
    <mergeCell ref="B5:H5"/>
    <mergeCell ref="A8:A9"/>
    <mergeCell ref="B8:B9"/>
    <mergeCell ref="C8:E8"/>
    <mergeCell ref="F8:H8"/>
    <mergeCell ref="A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25.07-без разъединит.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LekLeke</dc:creator>
  <cp:lastModifiedBy>ASU2</cp:lastModifiedBy>
  <cp:lastPrinted>2023-07-25T03:09:07Z</cp:lastPrinted>
  <dcterms:created xsi:type="dcterms:W3CDTF">2020-11-09T07:54:03Z</dcterms:created>
  <dcterms:modified xsi:type="dcterms:W3CDTF">2023-07-25T08:30:36Z</dcterms:modified>
</cp:coreProperties>
</file>