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NetSpeakerphone\Received Files\Жанара ПТС 506\"/>
    </mc:Choice>
  </mc:AlternateContent>
  <xr:revisionPtr revIDLastSave="0" documentId="13_ncr:1_{283169A3-CC98-4B77-A901-5CF9BF94A5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-квартал" sheetId="8" r:id="rId1"/>
  </sheets>
  <calcPr calcId="191029"/>
</workbook>
</file>

<file path=xl/calcChain.xml><?xml version="1.0" encoding="utf-8"?>
<calcChain xmlns="http://schemas.openxmlformats.org/spreadsheetml/2006/main">
  <c r="H158" i="8" l="1"/>
  <c r="H484" i="8"/>
  <c r="H471" i="8"/>
  <c r="H458" i="8"/>
  <c r="H457" i="8" s="1"/>
  <c r="H452" i="8"/>
  <c r="H447" i="8"/>
  <c r="H433" i="8"/>
  <c r="H428" i="8"/>
  <c r="H423" i="8"/>
  <c r="H418" i="8"/>
  <c r="H413" i="8"/>
  <c r="H408" i="8"/>
  <c r="H396" i="8"/>
  <c r="H391" i="8"/>
  <c r="H386" i="8"/>
  <c r="H381" i="8"/>
  <c r="H379" i="8"/>
  <c r="H370" i="8"/>
  <c r="H367" i="8"/>
  <c r="H361" i="8"/>
  <c r="H351" i="8"/>
  <c r="H348" i="8"/>
  <c r="H342" i="8"/>
  <c r="H332" i="8"/>
  <c r="H321" i="8"/>
  <c r="H313" i="8"/>
  <c r="H305" i="8"/>
  <c r="H302" i="8"/>
  <c r="H294" i="8"/>
  <c r="H284" i="8"/>
  <c r="H276" i="8"/>
  <c r="H272" i="8"/>
  <c r="H262" i="8"/>
  <c r="H258" i="8"/>
  <c r="H254" i="8"/>
  <c r="H243" i="8"/>
  <c r="H241" i="8"/>
  <c r="H236" i="8"/>
  <c r="H235" i="8"/>
  <c r="H233" i="8"/>
  <c r="H229" i="8"/>
  <c r="H225" i="8"/>
  <c r="H222" i="8"/>
  <c r="H219" i="8"/>
  <c r="H211" i="8"/>
  <c r="H203" i="8"/>
  <c r="H193" i="8"/>
  <c r="H188" i="8"/>
  <c r="H182" i="8"/>
  <c r="H181" i="8" s="1"/>
  <c r="H176" i="8"/>
  <c r="H175" i="8" s="1"/>
  <c r="H163" i="8"/>
  <c r="H161" i="8"/>
  <c r="H157" i="8"/>
  <c r="H151" i="8"/>
  <c r="H137" i="8"/>
  <c r="H123" i="8"/>
  <c r="H111" i="8"/>
  <c r="H103" i="8"/>
  <c r="H100" i="8"/>
  <c r="H97" i="8"/>
  <c r="H94" i="8"/>
  <c r="H92" i="8"/>
  <c r="H88" i="8"/>
  <c r="H86" i="8"/>
  <c r="H81" i="8"/>
  <c r="H67" i="8"/>
  <c r="H63" i="8"/>
  <c r="H56" i="8"/>
  <c r="H52" i="8"/>
  <c r="H50" i="8"/>
  <c r="H42" i="8"/>
  <c r="H40" i="8"/>
  <c r="H34" i="8"/>
  <c r="H24" i="8"/>
  <c r="H21" i="8"/>
  <c r="H13" i="8"/>
  <c r="G21" i="8"/>
  <c r="E484" i="8"/>
  <c r="E471" i="8"/>
  <c r="E458" i="8"/>
  <c r="E452" i="8"/>
  <c r="E447" i="8"/>
  <c r="E433" i="8"/>
  <c r="E428" i="8"/>
  <c r="E423" i="8"/>
  <c r="E418" i="8"/>
  <c r="E413" i="8"/>
  <c r="E408" i="8"/>
  <c r="E396" i="8"/>
  <c r="E391" i="8"/>
  <c r="E386" i="8"/>
  <c r="E381" i="8"/>
  <c r="E379" i="8"/>
  <c r="E370" i="8"/>
  <c r="E367" i="8"/>
  <c r="E361" i="8"/>
  <c r="E351" i="8"/>
  <c r="E348" i="8"/>
  <c r="E342" i="8"/>
  <c r="E332" i="8"/>
  <c r="E321" i="8"/>
  <c r="E313" i="8"/>
  <c r="E305" i="8"/>
  <c r="E302" i="8"/>
  <c r="E294" i="8"/>
  <c r="E284" i="8"/>
  <c r="E276" i="8"/>
  <c r="E272" i="8"/>
  <c r="E262" i="8"/>
  <c r="E258" i="8"/>
  <c r="E254" i="8"/>
  <c r="E243" i="8"/>
  <c r="E241" i="8"/>
  <c r="E236" i="8"/>
  <c r="E233" i="8"/>
  <c r="E229" i="8"/>
  <c r="E225" i="8"/>
  <c r="E222" i="8"/>
  <c r="E219" i="8"/>
  <c r="E211" i="8"/>
  <c r="E203" i="8"/>
  <c r="E193" i="8"/>
  <c r="E188" i="8"/>
  <c r="E182" i="8"/>
  <c r="E181" i="8" s="1"/>
  <c r="E176" i="8"/>
  <c r="E175" i="8" s="1"/>
  <c r="E163" i="8"/>
  <c r="E161" i="8"/>
  <c r="E157" i="8"/>
  <c r="E151" i="8"/>
  <c r="E137" i="8"/>
  <c r="E123" i="8"/>
  <c r="E111" i="8"/>
  <c r="E103" i="8"/>
  <c r="E100" i="8"/>
  <c r="E97" i="8"/>
  <c r="E94" i="8"/>
  <c r="E92" i="8"/>
  <c r="E88" i="8"/>
  <c r="E86" i="8"/>
  <c r="E81" i="8"/>
  <c r="E67" i="8"/>
  <c r="E66" i="8"/>
  <c r="E63" i="8"/>
  <c r="E56" i="8"/>
  <c r="E52" i="8"/>
  <c r="E50" i="8"/>
  <c r="E42" i="8"/>
  <c r="E40" i="8"/>
  <c r="E34" i="8"/>
  <c r="E24" i="8"/>
  <c r="E21" i="8"/>
  <c r="E13" i="8"/>
  <c r="D21" i="8"/>
  <c r="E187" i="8" l="1"/>
  <c r="E457" i="8"/>
  <c r="H187" i="8"/>
  <c r="E407" i="8"/>
  <c r="E218" i="8"/>
  <c r="H39" i="8"/>
  <c r="H218" i="8"/>
  <c r="H407" i="8"/>
  <c r="H174" i="8" s="1"/>
  <c r="E39" i="8"/>
  <c r="E235" i="8"/>
  <c r="E174" i="8" s="1"/>
  <c r="E12" i="8" s="1"/>
  <c r="H12" i="8" l="1"/>
</calcChain>
</file>

<file path=xl/sharedStrings.xml><?xml version="1.0" encoding="utf-8"?>
<sst xmlns="http://schemas.openxmlformats.org/spreadsheetml/2006/main" count="1742" uniqueCount="762">
  <si>
    <t xml:space="preserve">                       </t>
  </si>
  <si>
    <t>(наименование субъекта)</t>
  </si>
  <si>
    <t>услуги по передаче и распределению электроэнергии</t>
  </si>
  <si>
    <t>(вид деятельности)</t>
  </si>
  <si>
    <t>№ п.п.</t>
  </si>
  <si>
    <t>Наименование работ</t>
  </si>
  <si>
    <t>Единицы измерений</t>
  </si>
  <si>
    <t>Количество</t>
  </si>
  <si>
    <t>шт.</t>
  </si>
  <si>
    <t>6.1</t>
  </si>
  <si>
    <t>шт</t>
  </si>
  <si>
    <t>6.2</t>
  </si>
  <si>
    <t>Разъединитель 220 кВ, трехполюсный с двумя  заземляющими ножами, с электроприводами.</t>
  </si>
  <si>
    <t>кт</t>
  </si>
  <si>
    <t>к-кт</t>
  </si>
  <si>
    <t>7.1</t>
  </si>
  <si>
    <t>1.3</t>
  </si>
  <si>
    <t>1.4</t>
  </si>
  <si>
    <t>1.5</t>
  </si>
  <si>
    <t>5.1</t>
  </si>
  <si>
    <t>5.2</t>
  </si>
  <si>
    <t>5.3</t>
  </si>
  <si>
    <t>ВЛ-220 кВ "Каражал-Барсенгир", в том числе:</t>
  </si>
  <si>
    <t>ВЛ-35 кВ "Жайрем-Берлистык", в том числе:</t>
  </si>
  <si>
    <t>СК 22. 1-2.3 стойка ж/б коническая с/стойкая с гидроизоляцией</t>
  </si>
  <si>
    <t>АР-5 анкерный ригель ж/б</t>
  </si>
  <si>
    <t>Деталь крепления ригеля КР-5 оцинк.</t>
  </si>
  <si>
    <t>Провод АС-95/16</t>
  </si>
  <si>
    <t>тн</t>
  </si>
  <si>
    <t>Соединитель СОАС-95</t>
  </si>
  <si>
    <t xml:space="preserve">Деталь крепления ригеля КР-5 оцинк. </t>
  </si>
  <si>
    <t>СВ 164-12 стойка ж/б вибрированная с/стойкая с гидроизоляцией</t>
  </si>
  <si>
    <t>СВ 164-2 стойка ж/б вибрированная с/стойкая с гидроизоляцией</t>
  </si>
  <si>
    <t>Металлоконструкции к опоре ПБ 35-1В без лестниц, оцинк.</t>
  </si>
  <si>
    <t>U-образный болт АН-4</t>
  </si>
  <si>
    <t>АР-7 анкерный ригель ж/б</t>
  </si>
  <si>
    <t xml:space="preserve">Деталь крепления ригеля КР-7 оцинк. </t>
  </si>
  <si>
    <t>Анкер цилиндрический АЦ-1</t>
  </si>
  <si>
    <t>4</t>
  </si>
  <si>
    <t>4.1</t>
  </si>
  <si>
    <t>4.2</t>
  </si>
  <si>
    <t>8</t>
  </si>
  <si>
    <t>Частичная реконструкция ПС-220/35/10 кВ "Жана-Арка"</t>
  </si>
  <si>
    <t>8.1</t>
  </si>
  <si>
    <t>8.2</t>
  </si>
  <si>
    <t>Разъединитель 35 кВ, трехполюсный с двумя  заземляющими ножами, с электроприводами.</t>
  </si>
  <si>
    <t>8.3</t>
  </si>
  <si>
    <t>9</t>
  </si>
  <si>
    <t>9.1</t>
  </si>
  <si>
    <t>Автотранспорт, в том числе:</t>
  </si>
  <si>
    <t>11.1</t>
  </si>
  <si>
    <t>12.1</t>
  </si>
  <si>
    <t>12.2</t>
  </si>
  <si>
    <t>13.1</t>
  </si>
  <si>
    <t>14</t>
  </si>
  <si>
    <t>14.1</t>
  </si>
  <si>
    <t>14.2</t>
  </si>
  <si>
    <t>Модернизация оборудования связи, в том числе:</t>
  </si>
  <si>
    <t>1.1</t>
  </si>
  <si>
    <t>усл</t>
  </si>
  <si>
    <t>1.2</t>
  </si>
  <si>
    <t>Оперативно-информационный комплекс ДП ОДС филиала БЭС</t>
  </si>
  <si>
    <t>Телемеханизация ПС-220/110/35/6 кВ Каражальская</t>
  </si>
  <si>
    <t>Телемеханизация ПС-220/35/6 кВ Жайрем</t>
  </si>
  <si>
    <t>Телемеханизация  ПС-220/110/10 кВ Борсенгир</t>
  </si>
  <si>
    <t xml:space="preserve">Телемеханизация  ПС-220/110/35/10 кВ Мойынты </t>
  </si>
  <si>
    <t>6</t>
  </si>
  <si>
    <t>7</t>
  </si>
  <si>
    <t>1</t>
  </si>
  <si>
    <t>2</t>
  </si>
  <si>
    <t>Частичная реконструкция ПС-220/110/35/6 кВ  "Каражальская»</t>
  </si>
  <si>
    <t>3</t>
  </si>
  <si>
    <t>Частичная реконструкция ПС-220/35/6 кВ "Жайрем"</t>
  </si>
  <si>
    <t>5</t>
  </si>
  <si>
    <t>Частичная реконструкция ПС 110/35/10кВ "Городская"</t>
  </si>
  <si>
    <t>Щит управления ПС в составе:</t>
  </si>
  <si>
    <t>5.4</t>
  </si>
  <si>
    <t>Частичная реконструкция ПС-35/10 кВ "Талап"</t>
  </si>
  <si>
    <t>10.1</t>
  </si>
  <si>
    <t>11</t>
  </si>
  <si>
    <t>Частичная реконструкция ПС-220кВ "Моинты"</t>
  </si>
  <si>
    <t>12</t>
  </si>
  <si>
    <t>13</t>
  </si>
  <si>
    <t>13.2</t>
  </si>
  <si>
    <t>15.1</t>
  </si>
  <si>
    <t>16</t>
  </si>
  <si>
    <t>Частичная реконструкция ПС-110/35/10 кВ "№ 16"</t>
  </si>
  <si>
    <t>16.1</t>
  </si>
  <si>
    <t>16.2</t>
  </si>
  <si>
    <t>17</t>
  </si>
  <si>
    <t>17.1</t>
  </si>
  <si>
    <t>18</t>
  </si>
  <si>
    <t>18.1</t>
  </si>
  <si>
    <t>19</t>
  </si>
  <si>
    <t>19.1</t>
  </si>
  <si>
    <t>20</t>
  </si>
  <si>
    <t>Частичная реконструкция ПС-35/10 кВ "20-35"</t>
  </si>
  <si>
    <t>20.1</t>
  </si>
  <si>
    <t>Трансформатор тока 35 кВ</t>
  </si>
  <si>
    <t>Ящик зажимов ЯЗ-60</t>
  </si>
  <si>
    <t>24.2</t>
  </si>
  <si>
    <t>Материалы для замены опор на ВЛ-220/110/35 кВ, в том числе:</t>
  </si>
  <si>
    <t>Материалы для замены ж/б опор на ВЛ-220 кВ, г.Жезказган,  в том числе:</t>
  </si>
  <si>
    <t>СК 26.1-2.3 стойка ж/б коническая с/стойкая с гидроизоляцией</t>
  </si>
  <si>
    <t>Металлоконструкции к опоре ПБ 220-1 без лестниц оцинк.</t>
  </si>
  <si>
    <t>АР-6 анкерный ригель ж/б</t>
  </si>
  <si>
    <t>Деталь крепления ригеля КР-6 оцинк.</t>
  </si>
  <si>
    <t>Материалы для замены ж/б опор на ВЛ-220 кВ, г.Балхаш,  в том числе:</t>
  </si>
  <si>
    <t>ВЛ-220кВ №2438 "Агадырь - Моинты", в том числе:</t>
  </si>
  <si>
    <t>Материалы для замены ж/б опор на ВЛ-110 кВ, г.Жезказган,  в том числе:</t>
  </si>
  <si>
    <t>СК 26. 1-1.3 стойка ж/б коническая с/стойкая с гидроизоляцией</t>
  </si>
  <si>
    <t>Металлоконструкции к опоре ПБ 110.4 без лестниц оцинк.</t>
  </si>
  <si>
    <t>ВЛ-110 кВ "Центральная-Улытау", в том числе:</t>
  </si>
  <si>
    <t>Металлоконструкции к опоре ПБ 110.11 без лестниц, оцинк.</t>
  </si>
  <si>
    <t>Узел крепления КГП 12-1</t>
  </si>
  <si>
    <t>Узел крепления КГП 7-1</t>
  </si>
  <si>
    <t>Серьга СР 7-16</t>
  </si>
  <si>
    <t>ВЛ-110 кВ "Центральная-Актас", в том числе:</t>
  </si>
  <si>
    <t>ВЛ-110 кВ ГПП-"Никольская-Центральная", в том числе:</t>
  </si>
  <si>
    <t>Материалы для замены ж/б опор на ВЛ-110 кВ, г.Балхаш,  в том числе:</t>
  </si>
  <si>
    <t>ВЛ-110кВ №104,105 "Балхашская - Саяк", в том числе:</t>
  </si>
  <si>
    <t>ВЛ-110кВ отп. на "Ортадересин" от ВЛ-110 кВ №105, в том числе:</t>
  </si>
  <si>
    <t>Металлоконструкции к опоре ПБ 110.11 без лестниц оцинк.</t>
  </si>
  <si>
    <t>Гаситель вибрации ГПГ 1.6-11-450А/16-20</t>
  </si>
  <si>
    <t>ВЛ-110кВ №124, в том числе:</t>
  </si>
  <si>
    <t>ВЛ-110кВ №120, в том числе:</t>
  </si>
  <si>
    <t>Изолятор ПС-70</t>
  </si>
  <si>
    <t>ВЛ-35 кВ "Улытау - Коргасын", в том числе:</t>
  </si>
  <si>
    <t>ВЛ-35 кВ "ГПП Никольская-Центральная", в том числе:</t>
  </si>
  <si>
    <t xml:space="preserve">Провод АС-70 </t>
  </si>
  <si>
    <t>Грозозащитный трос С-35</t>
  </si>
  <si>
    <t>ВЛ-35 кВ "Центральная-Байконур", в том числе:</t>
  </si>
  <si>
    <t>Деталь крепления ригеля КР-7 оцинк.</t>
  </si>
  <si>
    <t>Металлоконструкции к опоре УБ 35-1 в комплекте с оттяжками, клин-коушем, оцинк.</t>
  </si>
  <si>
    <t>Узел крепления КГП-7-2В</t>
  </si>
  <si>
    <t>ВЛ-35 кВ "Улытау-Сарлык", в том числе:</t>
  </si>
  <si>
    <t xml:space="preserve"> СВ 164-12 стойка ж/б вибрированная с/стойкая с гидроизоляцией</t>
  </si>
  <si>
    <t>ВЛ-35 кВ "Алгабас-Урожайная", в том числе:</t>
  </si>
  <si>
    <t>ВЛ-35 кВ "Талап-Аккенсе", в том числе:</t>
  </si>
  <si>
    <t>ВЛ-35 кВ "Сарыкенгир-Алгабас", в том числе:</t>
  </si>
  <si>
    <t>ВЛ-35 кВ "Урожайная-Терсакан", в том числе:</t>
  </si>
  <si>
    <t>ВЛ-35 кВ "Коргасын-Терсакан", в том числе:</t>
  </si>
  <si>
    <t>ВЛ-35 кВ "ЖТЭЦ-Талап", в том числе:</t>
  </si>
  <si>
    <t>ВЛ-35 кВ "Актас-Байконур", в том числе:</t>
  </si>
  <si>
    <t>ВЛ-35 кВ "Байконур-Сатпаево", в том числе:</t>
  </si>
  <si>
    <t>ВЛ-35 кВ "Жайрем-Женис", в том числе:</t>
  </si>
  <si>
    <t>Соединитель СОАС-70</t>
  </si>
  <si>
    <t>Зажим серьга СР-7-16</t>
  </si>
  <si>
    <t>ВЛ-35 кВ "Жайрем-Кенжебай", в том числе:</t>
  </si>
  <si>
    <t>ВЛ-35 кВ "Жана Арка-Дружба", в том числе:</t>
  </si>
  <si>
    <t>Ушко однолапчатое У 1-7-16</t>
  </si>
  <si>
    <t>Зажим ПГН 2-6</t>
  </si>
  <si>
    <t>Гасители вибрации ГПГ-0,8-9,1-350А/10-13</t>
  </si>
  <si>
    <t>Изоляторы ПС-70</t>
  </si>
  <si>
    <t>ВЛ-35 кВ "Жана Арка-Интумак", в том числе:</t>
  </si>
  <si>
    <t xml:space="preserve">Провод АС-50 </t>
  </si>
  <si>
    <t>Соединитель СОАС-50</t>
  </si>
  <si>
    <t>ВЛ-35 кВ "Клыч-Актау", в том числе:</t>
  </si>
  <si>
    <t>ВЛ-35 кВ "Жайрем-Тузкольский водозабор", в том числе:</t>
  </si>
  <si>
    <t>Цемент М-400</t>
  </si>
  <si>
    <t>ВЛ-6 кВ яч.№44 "3-й подъём" от ПС-220/35/6кВ "Жайрем", в том числе:</t>
  </si>
  <si>
    <t>СВ-105-3,5 стойка ж/б вибрированная с/стойкая с гидроизоляцией</t>
  </si>
  <si>
    <t>Траверса ТМ-1</t>
  </si>
  <si>
    <t>Изоляторы ШС-10</t>
  </si>
  <si>
    <t>Полиэтиленовые колпачки К-7</t>
  </si>
  <si>
    <t>ВЛ-6 кВ яч.№18 "3-й подъём" от ПС-220/35/6кВ "Жайрем", в том числе:</t>
  </si>
  <si>
    <t>ВЛ-6 кВ яч.№34 "Склад ВВ" от ПС-220/35/6кВ "Жайрем", в том числе:</t>
  </si>
  <si>
    <t>ВЛ-6 кВ яч.№5 "Совхоз" от ПС-35/6кВ "Клыч", в том числе:</t>
  </si>
  <si>
    <t>Электрод d 4 мм Китай</t>
  </si>
  <si>
    <t>кг</t>
  </si>
  <si>
    <t>Сталь круглая ø-12 мм</t>
  </si>
  <si>
    <t>Сталь угловая 50х50 мм</t>
  </si>
  <si>
    <t>Зажим НКК 1-1Б</t>
  </si>
  <si>
    <t>Узел крепления КГП-7-1</t>
  </si>
  <si>
    <t>Материалы для замены ж/б опор на ВЛ-35 кВ, г.Балхаш,  в том числе:</t>
  </si>
  <si>
    <t>Полимеронуретановая спецэмаль для защиты металла износостойкая чёрная</t>
  </si>
  <si>
    <t>Ушко однолапчатое У -1-7-16</t>
  </si>
  <si>
    <t>Поддерживающий зажим ПГН -2-6</t>
  </si>
  <si>
    <t>ВЛ-35 кВ №49, в том числе:</t>
  </si>
  <si>
    <t>ВЛ-35 кВ №82, в том числе:</t>
  </si>
  <si>
    <t>ВЛ-35 кВ №63, в том числе:</t>
  </si>
  <si>
    <t>Материалы для замены ж/б опор на ВЛ- 0,4 кВ, г.Жезказган:</t>
  </si>
  <si>
    <t>ВЛ-0,4 кВ пос.Кенгир, в том числе:</t>
  </si>
  <si>
    <t>СИП 5 4х35</t>
  </si>
  <si>
    <t>м</t>
  </si>
  <si>
    <t>Зажим анкерный ЗА-2</t>
  </si>
  <si>
    <t>Зажим поддерживающий SO 270</t>
  </si>
  <si>
    <t>Зажим прокалывающий SLIP 12.1</t>
  </si>
  <si>
    <t>Сталь угловая 45х45х5 мм</t>
  </si>
  <si>
    <t xml:space="preserve">тн </t>
  </si>
  <si>
    <t>Крюк КН-18</t>
  </si>
  <si>
    <t>Электрод d 3 мм Китай</t>
  </si>
  <si>
    <t>Краска черная НЦ</t>
  </si>
  <si>
    <t>Растворитель 647</t>
  </si>
  <si>
    <t>л</t>
  </si>
  <si>
    <t>ВЛ-0,4 кВ пос.Талап, в том числе:</t>
  </si>
  <si>
    <t>СВ 105-3,5 стойка ж/б вибрированная с/стойкая с гидроизоляцией</t>
  </si>
  <si>
    <t>Сталь полосовая 40х4 мм</t>
  </si>
  <si>
    <t>Кронштейн У-1</t>
  </si>
  <si>
    <t>Материалы для замены КЛ-10 кВ распред.сетей г.Приозёрск, в том числе:</t>
  </si>
  <si>
    <t>Кабель АСБЛ-3х120</t>
  </si>
  <si>
    <t xml:space="preserve">Муфта соединительная 10 СТП-3х70-120  </t>
  </si>
  <si>
    <t>Гильзы ГА-120мм</t>
  </si>
  <si>
    <t>Изолента ПВХ</t>
  </si>
  <si>
    <t>Труба  асбестовая ф100мм</t>
  </si>
  <si>
    <t>Капитальный ремонт асфальто-бетонного покрытия, в том числе:</t>
  </si>
  <si>
    <t xml:space="preserve">                             Акционерное общество "Жезказганская распределительная электросетевая компания"</t>
  </si>
  <si>
    <t>Модернизация оборудования связи ПС 6-110 кВ ЮРЭС</t>
  </si>
  <si>
    <t>Строительство гаража для спецтехники и большегрузного автотранспорта</t>
  </si>
  <si>
    <t>Капитальный ремонт внутренних помещений первого и второго этажа, боксов, складов, мастерских, сан.узлов административного здания, здания ВЛ, здания РПБ"</t>
  </si>
  <si>
    <t>Капитальный ремонт асфальтового покрытия части территории площадки проездов ремонтно-производственной базы РПБ-III АО "Жез. РЭК"</t>
  </si>
  <si>
    <t>Капитальный ремонт асфальтового покрытия части территории базы филиала "ЦРЭС" АО "Жез. РЭК"</t>
  </si>
  <si>
    <t>5.5</t>
  </si>
  <si>
    <t>5.6</t>
  </si>
  <si>
    <t>Камаз Автомобиль (вахтовка)</t>
  </si>
  <si>
    <t>5.7</t>
  </si>
  <si>
    <t>5.8</t>
  </si>
  <si>
    <t>Итого по ремонту оборудования электрических сетей АО "Жез.РЭК" на 2022 год, в том числе:</t>
  </si>
  <si>
    <t>Частичная реконструкция ПС-110/35/10 кВ "Городская", в том числе:</t>
  </si>
  <si>
    <t xml:space="preserve">Замена подрядным способом существующего силового трансформатора ТДТН-2х25000 кВА 110/35/10 кВ, Т-1, на ТДТН-1х40000 кВА 110/35/10 кВ </t>
  </si>
  <si>
    <t>Частичная реконструкция ПС-220/110/10 кВ "Барсенгир":</t>
  </si>
  <si>
    <t>Трансформатор тока 110 кВ 300/5</t>
  </si>
  <si>
    <t>Трансформатор тока 110 кВ 600/5</t>
  </si>
  <si>
    <t xml:space="preserve">Трансформатор напряжения 110 кВ </t>
  </si>
  <si>
    <t xml:space="preserve">Шкаф управления ВЛ-110 кВ с мнемосхемой ( на 12 ОЛ 110кВ, с указателями положения разъединителей) </t>
  </si>
  <si>
    <t>Панель перевода ТН-220кВ</t>
  </si>
  <si>
    <t>Панель перевода ТН-35кВ</t>
  </si>
  <si>
    <t>Шкаф ДГК-35кВ</t>
  </si>
  <si>
    <t>Разъединитель 220 кВ, трехполюсный с одним  заземляющим ножом, с электроприводом.</t>
  </si>
  <si>
    <t>Изолятор ИОС-35/500</t>
  </si>
  <si>
    <t>Шкаф управления на 2 разъединителя 35 кВ</t>
  </si>
  <si>
    <t>Шкаф управления на 3 разъединителя 35 кВ</t>
  </si>
  <si>
    <t>Частичная реконструкция ПС-110/35/6 кВ "Центральная"</t>
  </si>
  <si>
    <t>Шкаф управления В-35кВ с мнемосхемой</t>
  </si>
  <si>
    <t>Шкаф управления Т-2, ВВ-35кВ, ВВ-6кВ с мнемосхемой</t>
  </si>
  <si>
    <t>Трансформатор напряжения 110 кВ</t>
  </si>
  <si>
    <t>Шкаф управления на 3 разъединителя 110 кВ</t>
  </si>
  <si>
    <t>Шкаф управления на 2 разъединителя 110 кВ</t>
  </si>
  <si>
    <t>Ограничитель перенапряжения ОПН-6 кВ</t>
  </si>
  <si>
    <t>8.4</t>
  </si>
  <si>
    <t>Трансформатор собственных нужд 10/0,4 кВ 25 кВА</t>
  </si>
  <si>
    <t>Шкаф управления на 2 разъединителя 35кВ</t>
  </si>
  <si>
    <t>Частичная реконструкция ПС-35/0,4 кВ "Скважина 250":</t>
  </si>
  <si>
    <t>Силовой трансформатор 35/0,4 кВ, 250 кВА</t>
  </si>
  <si>
    <t>Разъединитель 220 кВ, однополюсный с двумя  заземляющими ножами, с электроприводами.</t>
  </si>
  <si>
    <t>Частичная реконструкция ПС-110/10 кВ "№ 6"</t>
  </si>
  <si>
    <t>Трансформатор 10/0,4 кВ  63 кВА</t>
  </si>
  <si>
    <t>Трансформатор напряжения 10 кВ</t>
  </si>
  <si>
    <t>Частичная реконструкция ПС-110/35/10кВ 
"№ 5"</t>
  </si>
  <si>
    <t>Трансформаторы тока 10 кВ главных вводов</t>
  </si>
  <si>
    <t>Трансформаторы тока 10 кВ отходящих фидеров</t>
  </si>
  <si>
    <t>Частичная реконструкция ПС-110/35/10 кВ "№ 4"</t>
  </si>
  <si>
    <t xml:space="preserve">Трансформатор 10/0,4 кВ, 100 кВА </t>
  </si>
  <si>
    <t>Разъединитель 35 кВ, трехполюсный с одним  заземляющим ножом, с электроприводами.</t>
  </si>
  <si>
    <t>Шкаф управления В-35кВ-3шт,СВ-110кВ-2 шт, с мнемосхемой</t>
  </si>
  <si>
    <t xml:space="preserve">Шкаф управления Т-1, ВВ-110 кВ,ВВ-35кВ, ВВ-10,СВ-10 кВ  с мнемосхемой       </t>
  </si>
  <si>
    <t xml:space="preserve">Шкаф управления Т-2, ВВ-35кВ, ВВ-10,СВ-35 кВ  с мнемосхемой       </t>
  </si>
  <si>
    <t>16.3</t>
  </si>
  <si>
    <t>Трансформатор напряжения 35 кВ</t>
  </si>
  <si>
    <t>Трансформатор тока 110 кВ</t>
  </si>
  <si>
    <t>Шкаф управления В-35кВ-3шт, с мнемосхемой</t>
  </si>
  <si>
    <t xml:space="preserve">Шкаф управления Т-1, ВВ-110 кВ,ВВ-35кВ, ВВ-10,СВ-35 кВ  с мнемосхемой       </t>
  </si>
  <si>
    <t xml:space="preserve">Шкаф управления Т-2, ВВ-110кВ,ВВ-35кВ, ВВ-10,СВ-10 кВ  с мнемосхемой       </t>
  </si>
  <si>
    <t>Шкаф зажимов трансформатора напряжения 35 кВ</t>
  </si>
  <si>
    <t>Материалы для замены освещения ГЩУ, ЗРУ-10 кВ ПС-35/10 кВ "№2"</t>
  </si>
  <si>
    <t>18.2</t>
  </si>
  <si>
    <t>Дюбель гвоздь 6x40</t>
  </si>
  <si>
    <t xml:space="preserve">Коробка распределительная для наружного монтажа </t>
  </si>
  <si>
    <t>Материал обтирочный не образующий ворса</t>
  </si>
  <si>
    <t>Светодиодный светильник</t>
  </si>
  <si>
    <t>Талреп кольцо-кольцо 10х130</t>
  </si>
  <si>
    <t>Термоусадочная трубка ТУТнг 40/20</t>
  </si>
  <si>
    <t>Трубка ПХВ d4мм</t>
  </si>
  <si>
    <t>Частичная реконструкция ПС-35/10 кВ "№15"</t>
  </si>
  <si>
    <t>19.2</t>
  </si>
  <si>
    <t>Ограничитель перенапряжения 10 кВ</t>
  </si>
  <si>
    <t>Предохранитель 10кВ ПКТ</t>
  </si>
  <si>
    <t>Предохранитель 10кВ ПКН</t>
  </si>
  <si>
    <t>20.2</t>
  </si>
  <si>
    <t>Ящик зажимов ТН-10 кВ</t>
  </si>
  <si>
    <t>Клемная коробка ТН-10 кВ</t>
  </si>
  <si>
    <t>21</t>
  </si>
  <si>
    <t>Частичная реконструкция ПС-35/10 кВ "9-35"</t>
  </si>
  <si>
    <t>21.1</t>
  </si>
  <si>
    <t>23</t>
  </si>
  <si>
    <t xml:space="preserve">КТПн-160 кВА 10/0,4кВ №18 Арай от ПС 110/10 кВ Д </t>
  </si>
  <si>
    <t>24</t>
  </si>
  <si>
    <t>24.1</t>
  </si>
  <si>
    <t>24.3</t>
  </si>
  <si>
    <t>Зажим серьга СР 7-16</t>
  </si>
  <si>
    <t>24.4</t>
  </si>
  <si>
    <t>ВЛ-110кВ №122 "Акчатау - Моинты" , в том числе:</t>
  </si>
  <si>
    <t>24.5</t>
  </si>
  <si>
    <t>ВЛ-35 кВ "Алгабас-Каракенгир", в том числе:</t>
  </si>
  <si>
    <t>ВЛ-35 кВ "Улытау-Каракенгир", в том числе:</t>
  </si>
  <si>
    <t>ВЛ-35 кВ "Рассвет-К.Маркса", в том числе:</t>
  </si>
  <si>
    <t>24.6</t>
  </si>
  <si>
    <t>ВЛ-35 кВ №62, в том числе:</t>
  </si>
  <si>
    <t>ВЛ-35 кВ №92, в том числе:</t>
  </si>
  <si>
    <t>ВЛ-35 кВ №37, в том числе:</t>
  </si>
  <si>
    <t>Провод АС-70</t>
  </si>
  <si>
    <t>ВЛ-35 кВ №43, в том числе:</t>
  </si>
  <si>
    <t>ВЛ-35 кВ №45, в том числе:</t>
  </si>
  <si>
    <t>24.7</t>
  </si>
  <si>
    <t>24.8</t>
  </si>
  <si>
    <t>Полотно по металлу</t>
  </si>
  <si>
    <t>100</t>
  </si>
  <si>
    <t>м²</t>
  </si>
  <si>
    <t>уп-ка (100 шт)</t>
  </si>
  <si>
    <t>3,281</t>
  </si>
  <si>
    <t>ВЛ-110 кВ "Барсенгир-Каракоин 1", в том числе:</t>
  </si>
  <si>
    <t>Материалы для замены ж/б опор на ВЛ-35/6 кВ, г.Жезказган,  в том числе:</t>
  </si>
  <si>
    <t xml:space="preserve"> на 2022 год</t>
  </si>
  <si>
    <t xml:space="preserve">Утвержденная инвест. программа </t>
  </si>
  <si>
    <t xml:space="preserve">                                Инвестиционной программы (проекта) </t>
  </si>
  <si>
    <t>м2</t>
  </si>
  <si>
    <t>проект  инвестиционной программы на 2022год</t>
  </si>
  <si>
    <t>ВСЕГО на 2022 год:</t>
  </si>
  <si>
    <t>1.</t>
  </si>
  <si>
    <t>усл.</t>
  </si>
  <si>
    <t>к-т</t>
  </si>
  <si>
    <t>Телемеханизация ПС-110/35/10 кВ Улытау</t>
  </si>
  <si>
    <t>Телемеханизация ПС-110/35/6 кВ Центральная</t>
  </si>
  <si>
    <t>Телемеханизация ПС-110/35/10 кВ Городская</t>
  </si>
  <si>
    <t>Телемеханизация ПС-110/10 кВ Д</t>
  </si>
  <si>
    <t>Анализатор ВЧ канала связи AnCom-7/533200/307</t>
  </si>
  <si>
    <t xml:space="preserve">Оптический сварочный аппарат Fujikura FSM-12S </t>
  </si>
  <si>
    <t>Тестер коммуникационных сетей и линий передачи данных Pro sKit MT-7059</t>
  </si>
  <si>
    <t>5.9</t>
  </si>
  <si>
    <t>По внесению изменений в Проектно-сметную документацию ситемы СДТУ</t>
  </si>
  <si>
    <t>Автомобиль бортовой с краново-манипуляционной установкой (КМУ)</t>
  </si>
  <si>
    <t>6.3</t>
  </si>
  <si>
    <t>Основание стрелы КС-55713  «Галичанин» г/п 25 тн</t>
  </si>
  <si>
    <t>6.4</t>
  </si>
  <si>
    <t>Поливомоечная машина</t>
  </si>
  <si>
    <t>8.5</t>
  </si>
  <si>
    <t>Шкаф управления Т-2,ВВ-220кВ,ВВ-110кВ,ВВ-10кВ, СВ-10 (с мнемосхемой, с указателями положения разъединителей)</t>
  </si>
  <si>
    <t>8.6</t>
  </si>
  <si>
    <t>Шкаф упр. Т-1, ВВ-220кВ, СВ-220 кВ, ВВ-110 кВ, СВ-110кВ, ВВ-10 (с мнемосхемой с указателями положения разъединителей)</t>
  </si>
  <si>
    <t>10</t>
  </si>
  <si>
    <t>10.2</t>
  </si>
  <si>
    <t>10.3</t>
  </si>
  <si>
    <t>11.2</t>
  </si>
  <si>
    <t>Шкаф  ТН-35кВ (Панель перевода ТН-35 кВ)</t>
  </si>
  <si>
    <t>11.3</t>
  </si>
  <si>
    <t>11.4</t>
  </si>
  <si>
    <t>11.5</t>
  </si>
  <si>
    <t>11.6</t>
  </si>
  <si>
    <t xml:space="preserve">Замена подрядным способом силовых трансформаторов ТДТНГУ-20000 кВА 220/35/10 кВ и ТДТН-25000 кВА 220/35/10 кВ на ТДТН-2х40000 кВА 220/35/10 кВ </t>
  </si>
  <si>
    <t>12.3</t>
  </si>
  <si>
    <t>Алтей-ОЗТ-220-00-00-ПС-1Цифровое устройство релейной защиты (ОБ+ПУ)</t>
  </si>
  <si>
    <t>13.3</t>
  </si>
  <si>
    <t>Шкаф управления Т-1, ВВ-110кВ, ВВ-35кВ, ВВ-6 с мнемосхемой</t>
  </si>
  <si>
    <t>13.4</t>
  </si>
  <si>
    <t>13.5</t>
  </si>
  <si>
    <t>13.6</t>
  </si>
  <si>
    <t>13.7</t>
  </si>
  <si>
    <t>13.8</t>
  </si>
  <si>
    <t>13.9</t>
  </si>
  <si>
    <t>13.10</t>
  </si>
  <si>
    <t>Шкаф управления В-110кВ, ОВ-110кВ с мнемосхемой</t>
  </si>
  <si>
    <t>13.11</t>
  </si>
  <si>
    <t>Терминал защиты ТН-6 кВ</t>
  </si>
  <si>
    <t>13.12</t>
  </si>
  <si>
    <t xml:space="preserve">Панель перевода ТН-35 кВ </t>
  </si>
  <si>
    <t>14.3</t>
  </si>
  <si>
    <t>14.4</t>
  </si>
  <si>
    <t>15.</t>
  </si>
  <si>
    <t xml:space="preserve"> Частичная реконструкция ПС 110/10кВ "Д"</t>
  </si>
  <si>
    <t>Алтей-УЗТ-220-01-00-ПС-1Цифровое устройство релейной защиты (ОБ+ПУ+ДМ)</t>
  </si>
  <si>
    <t>21.2</t>
  </si>
  <si>
    <t>21.3</t>
  </si>
  <si>
    <t>21.4</t>
  </si>
  <si>
    <t>21.5</t>
  </si>
  <si>
    <t>21.6</t>
  </si>
  <si>
    <t>22</t>
  </si>
  <si>
    <t>22.1</t>
  </si>
  <si>
    <t>22.2</t>
  </si>
  <si>
    <t>22.3</t>
  </si>
  <si>
    <t>22.4</t>
  </si>
  <si>
    <t>22.5</t>
  </si>
  <si>
    <t>22.6</t>
  </si>
  <si>
    <t>22.7</t>
  </si>
  <si>
    <t>22.8</t>
  </si>
  <si>
    <t>22.9</t>
  </si>
  <si>
    <t>22.10</t>
  </si>
  <si>
    <t>23.1</t>
  </si>
  <si>
    <t xml:space="preserve">Выключатель автоматический модульный ВА47-29-3С16-УХЛ3-КЭАЗ </t>
  </si>
  <si>
    <t>23.2</t>
  </si>
  <si>
    <t>Выключатель проходной 1-кл. СП Валери 10А IP20 бел.UNIVersal</t>
  </si>
  <si>
    <t>23.3</t>
  </si>
  <si>
    <t>23.4</t>
  </si>
  <si>
    <t xml:space="preserve">Изолента  Поливинилхлоридная морозостойкая 25мм х33 мм        </t>
  </si>
  <si>
    <t>23.5</t>
  </si>
  <si>
    <t>Кабель 3 х 2,5 ВВГ</t>
  </si>
  <si>
    <t>23.6</t>
  </si>
  <si>
    <t>Канат ф 9,1 ГОСТ 2688-80</t>
  </si>
  <si>
    <t>23.7</t>
  </si>
  <si>
    <t>Коробка распаячная ОП 85х85х40 IP44 КМ41235 (6 каб.ввод) IEK UKO11-085-085-040-К41-44</t>
  </si>
  <si>
    <t>23.8</t>
  </si>
  <si>
    <t>23.9</t>
  </si>
  <si>
    <t>23.10</t>
  </si>
  <si>
    <t>23.11</t>
  </si>
  <si>
    <t>Труба термо усадочная 40/20</t>
  </si>
  <si>
    <t>23.12</t>
  </si>
  <si>
    <t>Трубка ПХВ D4мм</t>
  </si>
  <si>
    <t>23.13</t>
  </si>
  <si>
    <t xml:space="preserve">Хомут кабельный нейлоновый 3,6*250 </t>
  </si>
  <si>
    <t>Материалы для замены освещения ГЩУ, ЗРУ-10 кВ ПС-110/35/10 кВ "№1"</t>
  </si>
  <si>
    <t>Кабель ввг 3 х 2,5 ВВГ</t>
  </si>
  <si>
    <t>24.9</t>
  </si>
  <si>
    <t>24.10</t>
  </si>
  <si>
    <t>24.11</t>
  </si>
  <si>
    <t>24.12</t>
  </si>
  <si>
    <t>24.13</t>
  </si>
  <si>
    <t>25</t>
  </si>
  <si>
    <t>25.1</t>
  </si>
  <si>
    <t>25.2</t>
  </si>
  <si>
    <t>25.3</t>
  </si>
  <si>
    <t>25.4</t>
  </si>
  <si>
    <t>25.5</t>
  </si>
  <si>
    <t>26</t>
  </si>
  <si>
    <t>26.1</t>
  </si>
  <si>
    <t>26.2</t>
  </si>
  <si>
    <t>26.3</t>
  </si>
  <si>
    <t>27</t>
  </si>
  <si>
    <t>27.1</t>
  </si>
  <si>
    <t xml:space="preserve">Трансформатор 35/10 кВ, 630 кВА </t>
  </si>
  <si>
    <t>28</t>
  </si>
  <si>
    <t>Итого по КТП:</t>
  </si>
  <si>
    <t>28.1</t>
  </si>
  <si>
    <t>28.2</t>
  </si>
  <si>
    <t xml:space="preserve">КТПн-250 кВА 10/0,4кВ №12 Мебельный цех от ПС 110/10 кВ Д </t>
  </si>
  <si>
    <t>28.3</t>
  </si>
  <si>
    <t xml:space="preserve">КТПн-63 кВА 10/0,4кВ №1 РММ от ПС 35/10 кВ Талап </t>
  </si>
  <si>
    <t>28.4</t>
  </si>
  <si>
    <t>КТПуМБ-400 кВА 10/0,4кВ г.Приозерск, ТП№7</t>
  </si>
  <si>
    <t>28.5</t>
  </si>
  <si>
    <t>2КТПуМБ-1000 кВА 10/0,4кВ г.Приозерск, ТП№56</t>
  </si>
  <si>
    <t>28.6</t>
  </si>
  <si>
    <t>КТПГН-400 кВА 10/0,4кВ г.Балхаш, КТП№3 п.Торангалык</t>
  </si>
  <si>
    <t>28.7</t>
  </si>
  <si>
    <t>КТПГН-100 кВА 10/0,4кВ г.Балхаш, КТП№4 п.Чубар-Тюбек</t>
  </si>
  <si>
    <t>28.8</t>
  </si>
  <si>
    <t>КТПГН-250 кВА 10/0,4кВ г.Балхаш, КТП№3 п.Тас-Арал</t>
  </si>
  <si>
    <t>28.9</t>
  </si>
  <si>
    <t>2КТПуМБ-630 кВА 10/0,4кВ г.Приозерск, ТП№69</t>
  </si>
  <si>
    <t>29</t>
  </si>
  <si>
    <t>29.1</t>
  </si>
  <si>
    <t>29.2</t>
  </si>
  <si>
    <t>29.3</t>
  </si>
  <si>
    <t>29.4</t>
  </si>
  <si>
    <t>30</t>
  </si>
  <si>
    <t>30.1</t>
  </si>
  <si>
    <t>30.2</t>
  </si>
  <si>
    <t>30.3</t>
  </si>
  <si>
    <t>30.4</t>
  </si>
  <si>
    <t>31</t>
  </si>
  <si>
    <t>31.1</t>
  </si>
  <si>
    <t>31.2</t>
  </si>
  <si>
    <t>31.3</t>
  </si>
  <si>
    <t>31.4</t>
  </si>
  <si>
    <t>32</t>
  </si>
  <si>
    <t>32.1</t>
  </si>
  <si>
    <t>32.2</t>
  </si>
  <si>
    <t>32.3</t>
  </si>
  <si>
    <t>32.4</t>
  </si>
  <si>
    <t>32.5</t>
  </si>
  <si>
    <t>32.6</t>
  </si>
  <si>
    <t>32.7</t>
  </si>
  <si>
    <t>32.8</t>
  </si>
  <si>
    <t>32.9</t>
  </si>
  <si>
    <t>33</t>
  </si>
  <si>
    <t>33.1</t>
  </si>
  <si>
    <t>33.2</t>
  </si>
  <si>
    <t>33.3</t>
  </si>
  <si>
    <t>33.4</t>
  </si>
  <si>
    <t>33.5</t>
  </si>
  <si>
    <t>33.6</t>
  </si>
  <si>
    <t>33.7</t>
  </si>
  <si>
    <t>34</t>
  </si>
  <si>
    <t>34.1</t>
  </si>
  <si>
    <t>34.2</t>
  </si>
  <si>
    <t>34.3</t>
  </si>
  <si>
    <t>34.4</t>
  </si>
  <si>
    <t>34.5</t>
  </si>
  <si>
    <t>34.6</t>
  </si>
  <si>
    <t>35</t>
  </si>
  <si>
    <t>35.1</t>
  </si>
  <si>
    <t>35.2</t>
  </si>
  <si>
    <t>36</t>
  </si>
  <si>
    <t>36.1</t>
  </si>
  <si>
    <t>36.2</t>
  </si>
  <si>
    <t>37</t>
  </si>
  <si>
    <t>37.1</t>
  </si>
  <si>
    <t>37.2</t>
  </si>
  <si>
    <t>37.3</t>
  </si>
  <si>
    <t>38</t>
  </si>
  <si>
    <t>38.1</t>
  </si>
  <si>
    <t>38.2</t>
  </si>
  <si>
    <t>38.3</t>
  </si>
  <si>
    <t>39</t>
  </si>
  <si>
    <t>39.1</t>
  </si>
  <si>
    <t>40</t>
  </si>
  <si>
    <t>40.1</t>
  </si>
  <si>
    <t>40.2</t>
  </si>
  <si>
    <t>40.3</t>
  </si>
  <si>
    <t>40.4</t>
  </si>
  <si>
    <t>41</t>
  </si>
  <si>
    <t>41.1</t>
  </si>
  <si>
    <t>42</t>
  </si>
  <si>
    <t>42.1</t>
  </si>
  <si>
    <t>42.2</t>
  </si>
  <si>
    <t>42.3</t>
  </si>
  <si>
    <t>42.4</t>
  </si>
  <si>
    <t>42.5</t>
  </si>
  <si>
    <t>42.6</t>
  </si>
  <si>
    <t>42.7</t>
  </si>
  <si>
    <t>42.8</t>
  </si>
  <si>
    <t>42.9</t>
  </si>
  <si>
    <t>42.10</t>
  </si>
  <si>
    <t>43</t>
  </si>
  <si>
    <t>43.1</t>
  </si>
  <si>
    <t>43.2</t>
  </si>
  <si>
    <t>43.3</t>
  </si>
  <si>
    <t>44</t>
  </si>
  <si>
    <t>44.1</t>
  </si>
  <si>
    <t>44.2</t>
  </si>
  <si>
    <t>44.3</t>
  </si>
  <si>
    <t>45</t>
  </si>
  <si>
    <t>45.1</t>
  </si>
  <si>
    <t>45.2</t>
  </si>
  <si>
    <t>45.3</t>
  </si>
  <si>
    <t>45.4</t>
  </si>
  <si>
    <t>45.5</t>
  </si>
  <si>
    <t>45.6</t>
  </si>
  <si>
    <t>45.7</t>
  </si>
  <si>
    <t>45.8</t>
  </si>
  <si>
    <t>45.9</t>
  </si>
  <si>
    <t>46</t>
  </si>
  <si>
    <t>46.1</t>
  </si>
  <si>
    <t>46.2</t>
  </si>
  <si>
    <t>46.3</t>
  </si>
  <si>
    <t>47</t>
  </si>
  <si>
    <t>47.1</t>
  </si>
  <si>
    <t>47.2</t>
  </si>
  <si>
    <t>47.3</t>
  </si>
  <si>
    <t>47.4</t>
  </si>
  <si>
    <t>47.5</t>
  </si>
  <si>
    <t>47.6</t>
  </si>
  <si>
    <t>47.7</t>
  </si>
  <si>
    <t>48</t>
  </si>
  <si>
    <t>48.1</t>
  </si>
  <si>
    <t>48.2</t>
  </si>
  <si>
    <t>48.3</t>
  </si>
  <si>
    <t>48.4</t>
  </si>
  <si>
    <t>48.5</t>
  </si>
  <si>
    <t>48.6</t>
  </si>
  <si>
    <t>48.7</t>
  </si>
  <si>
    <t>48.8</t>
  </si>
  <si>
    <t>48.9</t>
  </si>
  <si>
    <t>49</t>
  </si>
  <si>
    <t>49.1</t>
  </si>
  <si>
    <t>49.2</t>
  </si>
  <si>
    <t>49.3</t>
  </si>
  <si>
    <t>49.4</t>
  </si>
  <si>
    <t>49.5</t>
  </si>
  <si>
    <t>49.6</t>
  </si>
  <si>
    <t>49.7</t>
  </si>
  <si>
    <t>50</t>
  </si>
  <si>
    <t>50.1</t>
  </si>
  <si>
    <t>50.2</t>
  </si>
  <si>
    <t>51</t>
  </si>
  <si>
    <t>51.1</t>
  </si>
  <si>
    <t>51.2</t>
  </si>
  <si>
    <t>51.3</t>
  </si>
  <si>
    <t>51.4</t>
  </si>
  <si>
    <t>51.5</t>
  </si>
  <si>
    <t>51.6</t>
  </si>
  <si>
    <t>51.7</t>
  </si>
  <si>
    <t>52</t>
  </si>
  <si>
    <t>52.1</t>
  </si>
  <si>
    <t>52.2</t>
  </si>
  <si>
    <t>52.3</t>
  </si>
  <si>
    <t>52.4</t>
  </si>
  <si>
    <t>52.5</t>
  </si>
  <si>
    <t>52.6</t>
  </si>
  <si>
    <t>52.7</t>
  </si>
  <si>
    <t>53</t>
  </si>
  <si>
    <t>53.1</t>
  </si>
  <si>
    <t>53.2</t>
  </si>
  <si>
    <t>53.3</t>
  </si>
  <si>
    <t>53.4</t>
  </si>
  <si>
    <t>53.5</t>
  </si>
  <si>
    <t>53.6</t>
  </si>
  <si>
    <t>53.7</t>
  </si>
  <si>
    <t>53.8</t>
  </si>
  <si>
    <t>53.9</t>
  </si>
  <si>
    <t>53.10</t>
  </si>
  <si>
    <t>54</t>
  </si>
  <si>
    <t>54.1</t>
  </si>
  <si>
    <t>54.2</t>
  </si>
  <si>
    <t>54.3</t>
  </si>
  <si>
    <t>54.4</t>
  </si>
  <si>
    <t>54.5</t>
  </si>
  <si>
    <t>54.6</t>
  </si>
  <si>
    <t>54.7</t>
  </si>
  <si>
    <t>54.8</t>
  </si>
  <si>
    <t>54.9</t>
  </si>
  <si>
    <t>55</t>
  </si>
  <si>
    <t>55.1</t>
  </si>
  <si>
    <t>55.2</t>
  </si>
  <si>
    <t>55.3</t>
  </si>
  <si>
    <t>55.4</t>
  </si>
  <si>
    <t>55.5</t>
  </si>
  <si>
    <t>56</t>
  </si>
  <si>
    <t>56.1</t>
  </si>
  <si>
    <t>56.2</t>
  </si>
  <si>
    <t>57</t>
  </si>
  <si>
    <t>57.1</t>
  </si>
  <si>
    <t>57.2</t>
  </si>
  <si>
    <t>57.3</t>
  </si>
  <si>
    <t>57.4</t>
  </si>
  <si>
    <t>57.5</t>
  </si>
  <si>
    <t>57.6</t>
  </si>
  <si>
    <t>57.7</t>
  </si>
  <si>
    <t>57.8</t>
  </si>
  <si>
    <t>57.9</t>
  </si>
  <si>
    <t>58</t>
  </si>
  <si>
    <t>58.1</t>
  </si>
  <si>
    <t>58.2</t>
  </si>
  <si>
    <t>58.3</t>
  </si>
  <si>
    <t>58.4</t>
  </si>
  <si>
    <t>58.5</t>
  </si>
  <si>
    <t>59</t>
  </si>
  <si>
    <t>59.1</t>
  </si>
  <si>
    <t>59.2</t>
  </si>
  <si>
    <t>60</t>
  </si>
  <si>
    <t>60.1</t>
  </si>
  <si>
    <t>60.2</t>
  </si>
  <si>
    <t>60.3</t>
  </si>
  <si>
    <t>60.4</t>
  </si>
  <si>
    <t>60.5</t>
  </si>
  <si>
    <t>60.6</t>
  </si>
  <si>
    <t>60.7</t>
  </si>
  <si>
    <t>60.8</t>
  </si>
  <si>
    <t>61</t>
  </si>
  <si>
    <t>61.1</t>
  </si>
  <si>
    <t>62</t>
  </si>
  <si>
    <t>62.1</t>
  </si>
  <si>
    <t>62.2</t>
  </si>
  <si>
    <t>62.3</t>
  </si>
  <si>
    <t>62.4</t>
  </si>
  <si>
    <t>63</t>
  </si>
  <si>
    <t>63.1</t>
  </si>
  <si>
    <t>63.2</t>
  </si>
  <si>
    <t>63.3</t>
  </si>
  <si>
    <t>63.4</t>
  </si>
  <si>
    <t>64</t>
  </si>
  <si>
    <t>64.1</t>
  </si>
  <si>
    <t>64.2</t>
  </si>
  <si>
    <t>64.3</t>
  </si>
  <si>
    <t>64.4</t>
  </si>
  <si>
    <t>65</t>
  </si>
  <si>
    <t>65.1</t>
  </si>
  <si>
    <t>65.2</t>
  </si>
  <si>
    <t>65.3</t>
  </si>
  <si>
    <t>65.4</t>
  </si>
  <si>
    <t>65.5</t>
  </si>
  <si>
    <t>65.6</t>
  </si>
  <si>
    <t>65.7</t>
  </si>
  <si>
    <t>65.8</t>
  </si>
  <si>
    <t>65.9</t>
  </si>
  <si>
    <t>65.10</t>
  </si>
  <si>
    <t>66</t>
  </si>
  <si>
    <t>66.1</t>
  </si>
  <si>
    <t>66.2</t>
  </si>
  <si>
    <t>66.3</t>
  </si>
  <si>
    <t>66.4</t>
  </si>
  <si>
    <t>67</t>
  </si>
  <si>
    <t>67.1</t>
  </si>
  <si>
    <t>67.2</t>
  </si>
  <si>
    <t>67.3</t>
  </si>
  <si>
    <t>67.4</t>
  </si>
  <si>
    <t>68</t>
  </si>
  <si>
    <t>68.1</t>
  </si>
  <si>
    <t>68.2</t>
  </si>
  <si>
    <t>68.3</t>
  </si>
  <si>
    <t>68.4</t>
  </si>
  <si>
    <t>69</t>
  </si>
  <si>
    <t>69.1</t>
  </si>
  <si>
    <t>69.2</t>
  </si>
  <si>
    <t>69.3</t>
  </si>
  <si>
    <t>69.4</t>
  </si>
  <si>
    <t>70</t>
  </si>
  <si>
    <t>70.1</t>
  </si>
  <si>
    <t>70.2</t>
  </si>
  <si>
    <t>70.3</t>
  </si>
  <si>
    <t>70.4</t>
  </si>
  <si>
    <t>71</t>
  </si>
  <si>
    <t>71.1</t>
  </si>
  <si>
    <t>71.2</t>
  </si>
  <si>
    <t>71.3</t>
  </si>
  <si>
    <t>71.4</t>
  </si>
  <si>
    <t>71.5</t>
  </si>
  <si>
    <t>71.6</t>
  </si>
  <si>
    <t>71.7</t>
  </si>
  <si>
    <t>71.8</t>
  </si>
  <si>
    <t>71.9</t>
  </si>
  <si>
    <t>71.10</t>
  </si>
  <si>
    <t>71.11</t>
  </si>
  <si>
    <t>71.12</t>
  </si>
  <si>
    <t>71.13</t>
  </si>
  <si>
    <t>72</t>
  </si>
  <si>
    <t>72.1</t>
  </si>
  <si>
    <t>72.2</t>
  </si>
  <si>
    <t>72.3</t>
  </si>
  <si>
    <t>72.4</t>
  </si>
  <si>
    <t>73</t>
  </si>
  <si>
    <t>73.1</t>
  </si>
  <si>
    <t>73.2</t>
  </si>
  <si>
    <t>73.3</t>
  </si>
  <si>
    <t>73.4</t>
  </si>
  <si>
    <t>74</t>
  </si>
  <si>
    <t>74.1</t>
  </si>
  <si>
    <t>74.2</t>
  </si>
  <si>
    <t>74.3</t>
  </si>
  <si>
    <t>74.4</t>
  </si>
  <si>
    <t>74.5</t>
  </si>
  <si>
    <t>74.6</t>
  </si>
  <si>
    <t>74.7</t>
  </si>
  <si>
    <t>74.8</t>
  </si>
  <si>
    <t>74.9</t>
  </si>
  <si>
    <t>74.10</t>
  </si>
  <si>
    <t>74.11</t>
  </si>
  <si>
    <t>74.12</t>
  </si>
  <si>
    <t>75</t>
  </si>
  <si>
    <t>75.1</t>
  </si>
  <si>
    <t>75.2</t>
  </si>
  <si>
    <t>75.3</t>
  </si>
  <si>
    <t>75.4</t>
  </si>
  <si>
    <t>75.5</t>
  </si>
  <si>
    <t>75.6</t>
  </si>
  <si>
    <t>75.7</t>
  </si>
  <si>
    <t>75.8</t>
  </si>
  <si>
    <t>75.9</t>
  </si>
  <si>
    <t>75.10</t>
  </si>
  <si>
    <t>75.11</t>
  </si>
  <si>
    <t>75.12</t>
  </si>
  <si>
    <t>76</t>
  </si>
  <si>
    <t>76.1</t>
  </si>
  <si>
    <t>76.2</t>
  </si>
  <si>
    <t>76.3</t>
  </si>
  <si>
    <t>76.4</t>
  </si>
  <si>
    <t>76.5</t>
  </si>
  <si>
    <t>76.6</t>
  </si>
  <si>
    <t>ФАКТ</t>
  </si>
  <si>
    <t xml:space="preserve">Трансформатор напряжения 10кВ                                                       </t>
  </si>
  <si>
    <t>Сумма инвестиций, тыс.тенге                   (без НДС)</t>
  </si>
  <si>
    <t>Сумма инвестиций,        тыс. тенге                   (без НДС)</t>
  </si>
  <si>
    <t>Частичная реконструкция ПС 110/35/10кВ "Сары-кенгир"</t>
  </si>
  <si>
    <r>
      <t xml:space="preserve">Провод АС-70                                               </t>
    </r>
    <r>
      <rPr>
        <sz val="13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</si>
</sst>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_р_."/>
    <numFmt numFmtId="165" formatCode="#,##0.000"/>
    <numFmt numFmtId="166" formatCode="#,##0_р_."/>
    <numFmt numFmtId="167" formatCode="#,##0.000\ _₽"/>
    <numFmt numFmtId="168" formatCode="0.000"/>
    <numFmt numFmtId="169" formatCode="#,##0.000_р_."/>
    <numFmt numFmtId="171" formatCode="#,##0.00\ _₽"/>
  </numFmts>
  <fonts count="2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.5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 applyFont="0"/>
  </cellStyleXfs>
  <cellXfs count="125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1" fillId="2" borderId="0" xfId="0" applyNumberFormat="1" applyFont="1" applyFill="1"/>
    <xf numFmtId="0" fontId="1" fillId="3" borderId="0" xfId="0" applyFont="1" applyFill="1"/>
    <xf numFmtId="0" fontId="1" fillId="4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165" fontId="3" fillId="2" borderId="3" xfId="0" applyNumberFormat="1" applyFont="1" applyFill="1" applyBorder="1" applyAlignment="1">
      <alignment horizontal="center" vertical="center"/>
    </xf>
    <xf numFmtId="0" fontId="5" fillId="2" borderId="0" xfId="0" applyFont="1" applyFill="1"/>
    <xf numFmtId="164" fontId="8" fillId="2" borderId="0" xfId="0" applyNumberFormat="1" applyFont="1" applyFill="1" applyAlignment="1">
      <alignment horizontal="left" vertical="center" wrapText="1"/>
    </xf>
    <xf numFmtId="0" fontId="6" fillId="2" borderId="3" xfId="0" applyFont="1" applyFill="1" applyBorder="1"/>
    <xf numFmtId="0" fontId="9" fillId="2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169" fontId="10" fillId="2" borderId="3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165" fontId="1" fillId="5" borderId="0" xfId="0" applyNumberFormat="1" applyFont="1" applyFill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distributed"/>
    </xf>
    <xf numFmtId="0" fontId="11" fillId="2" borderId="3" xfId="0" applyFont="1" applyFill="1" applyBorder="1" applyAlignment="1">
      <alignment horizontal="center" vertical="center" wrapText="1"/>
    </xf>
    <xf numFmtId="49" fontId="11" fillId="6" borderId="3" xfId="0" applyNumberFormat="1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vertical="center" wrapText="1"/>
    </xf>
    <xf numFmtId="0" fontId="13" fillId="6" borderId="3" xfId="0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vertical="top" wrapText="1"/>
    </xf>
    <xf numFmtId="0" fontId="13" fillId="6" borderId="3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horizontal="center" vertical="center"/>
    </xf>
    <xf numFmtId="3" fontId="14" fillId="6" borderId="3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/>
    </xf>
    <xf numFmtId="166" fontId="14" fillId="2" borderId="3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vertical="center" wrapText="1"/>
    </xf>
    <xf numFmtId="49" fontId="11" fillId="2" borderId="3" xfId="0" applyNumberFormat="1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vertical="center" wrapText="1"/>
    </xf>
    <xf numFmtId="0" fontId="13" fillId="6" borderId="3" xfId="0" applyFont="1" applyFill="1" applyBorder="1"/>
    <xf numFmtId="2" fontId="14" fillId="2" borderId="3" xfId="0" applyNumberFormat="1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vertical="center" wrapText="1"/>
    </xf>
    <xf numFmtId="49" fontId="12" fillId="6" borderId="3" xfId="0" applyNumberFormat="1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49" fontId="14" fillId="2" borderId="3" xfId="0" applyNumberFormat="1" applyFont="1" applyFill="1" applyBorder="1" applyAlignment="1">
      <alignment horizontal="center" vertical="center"/>
    </xf>
    <xf numFmtId="2" fontId="14" fillId="2" borderId="3" xfId="0" applyNumberFormat="1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vertical="center" wrapText="1" shrinkToFit="1"/>
    </xf>
    <xf numFmtId="0" fontId="14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left" vertical="center" wrapText="1"/>
    </xf>
    <xf numFmtId="49" fontId="12" fillId="2" borderId="3" xfId="0" applyNumberFormat="1" applyFont="1" applyFill="1" applyBorder="1" applyAlignment="1">
      <alignment vertical="center" wrapText="1"/>
    </xf>
    <xf numFmtId="49" fontId="14" fillId="2" borderId="3" xfId="0" applyNumberFormat="1" applyFont="1" applyFill="1" applyBorder="1" applyAlignment="1">
      <alignment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4" fontId="14" fillId="2" borderId="3" xfId="0" applyNumberFormat="1" applyFont="1" applyFill="1" applyBorder="1" applyAlignment="1">
      <alignment horizontal="center" vertical="center" wrapText="1"/>
    </xf>
    <xf numFmtId="166" fontId="14" fillId="2" borderId="3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/>
    </xf>
    <xf numFmtId="49" fontId="17" fillId="2" borderId="3" xfId="0" applyNumberFormat="1" applyFont="1" applyFill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/>
    </xf>
    <xf numFmtId="0" fontId="14" fillId="2" borderId="3" xfId="6" applyFont="1" applyFill="1" applyBorder="1" applyAlignment="1">
      <alignment horizontal="left" vertical="center" wrapText="1"/>
    </xf>
    <xf numFmtId="0" fontId="12" fillId="2" borderId="3" xfId="6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/>
    </xf>
    <xf numFmtId="49" fontId="17" fillId="6" borderId="3" xfId="0" applyNumberFormat="1" applyFont="1" applyFill="1" applyBorder="1" applyAlignment="1">
      <alignment horizontal="center" vertical="center"/>
    </xf>
    <xf numFmtId="49" fontId="12" fillId="7" borderId="3" xfId="0" applyNumberFormat="1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left" vertical="center" wrapText="1"/>
    </xf>
    <xf numFmtId="0" fontId="14" fillId="7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49" fontId="14" fillId="2" borderId="3" xfId="0" applyNumberFormat="1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168" fontId="13" fillId="2" borderId="3" xfId="0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71" fontId="11" fillId="6" borderId="3" xfId="0" applyNumberFormat="1" applyFont="1" applyFill="1" applyBorder="1" applyAlignment="1">
      <alignment horizontal="center" vertical="center"/>
    </xf>
    <xf numFmtId="165" fontId="18" fillId="2" borderId="3" xfId="0" applyNumberFormat="1" applyFont="1" applyFill="1" applyBorder="1" applyAlignment="1">
      <alignment horizontal="center" vertical="center"/>
    </xf>
    <xf numFmtId="165" fontId="19" fillId="2" borderId="3" xfId="0" applyNumberFormat="1" applyFont="1" applyFill="1" applyBorder="1" applyAlignment="1">
      <alignment horizontal="center" vertical="center"/>
    </xf>
    <xf numFmtId="165" fontId="20" fillId="6" borderId="3" xfId="0" applyNumberFormat="1" applyFont="1" applyFill="1" applyBorder="1" applyAlignment="1">
      <alignment horizontal="center" vertical="center"/>
    </xf>
    <xf numFmtId="165" fontId="21" fillId="6" borderId="3" xfId="0" applyNumberFormat="1" applyFont="1" applyFill="1" applyBorder="1" applyAlignment="1">
      <alignment horizontal="center" vertical="center"/>
    </xf>
    <xf numFmtId="171" fontId="13" fillId="2" borderId="3" xfId="0" applyNumberFormat="1" applyFont="1" applyFill="1" applyBorder="1" applyAlignment="1">
      <alignment horizontal="center" vertical="center"/>
    </xf>
    <xf numFmtId="171" fontId="20" fillId="6" borderId="3" xfId="0" applyNumberFormat="1" applyFont="1" applyFill="1" applyBorder="1" applyAlignment="1">
      <alignment horizontal="center" vertical="center"/>
    </xf>
    <xf numFmtId="165" fontId="13" fillId="2" borderId="3" xfId="0" applyNumberFormat="1" applyFont="1" applyFill="1" applyBorder="1" applyAlignment="1">
      <alignment horizontal="center" vertical="center"/>
    </xf>
    <xf numFmtId="165" fontId="14" fillId="2" borderId="3" xfId="0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/>
    </xf>
    <xf numFmtId="169" fontId="14" fillId="2" borderId="3" xfId="0" applyNumberFormat="1" applyFont="1" applyFill="1" applyBorder="1" applyAlignment="1">
      <alignment horizontal="center" vertical="center"/>
    </xf>
    <xf numFmtId="165" fontId="21" fillId="2" borderId="3" xfId="0" applyNumberFormat="1" applyFont="1" applyFill="1" applyBorder="1" applyAlignment="1">
      <alignment horizontal="center" vertical="center"/>
    </xf>
    <xf numFmtId="167" fontId="18" fillId="2" borderId="3" xfId="0" applyNumberFormat="1" applyFont="1" applyFill="1" applyBorder="1" applyAlignment="1">
      <alignment horizontal="center" vertical="center"/>
    </xf>
    <xf numFmtId="169" fontId="18" fillId="2" borderId="3" xfId="0" applyNumberFormat="1" applyFont="1" applyFill="1" applyBorder="1" applyAlignment="1">
      <alignment horizontal="center" vertical="center"/>
    </xf>
    <xf numFmtId="165" fontId="22" fillId="2" borderId="3" xfId="0" applyNumberFormat="1" applyFont="1" applyFill="1" applyBorder="1" applyAlignment="1">
      <alignment horizontal="center" vertical="center"/>
    </xf>
    <xf numFmtId="165" fontId="23" fillId="7" borderId="3" xfId="0" applyNumberFormat="1" applyFont="1" applyFill="1" applyBorder="1" applyAlignment="1">
      <alignment horizontal="center" vertical="center"/>
    </xf>
    <xf numFmtId="165" fontId="21" fillId="7" borderId="3" xfId="0" applyNumberFormat="1" applyFont="1" applyFill="1" applyBorder="1" applyAlignment="1">
      <alignment horizontal="center" vertical="center"/>
    </xf>
    <xf numFmtId="165" fontId="23" fillId="2" borderId="3" xfId="0" applyNumberFormat="1" applyFont="1" applyFill="1" applyBorder="1" applyAlignment="1">
      <alignment horizontal="center" vertical="center"/>
    </xf>
    <xf numFmtId="165" fontId="21" fillId="2" borderId="3" xfId="0" applyNumberFormat="1" applyFont="1" applyFill="1" applyBorder="1" applyAlignment="1">
      <alignment horizontal="center" vertical="center" wrapText="1"/>
    </xf>
    <xf numFmtId="165" fontId="18" fillId="2" borderId="3" xfId="0" applyNumberFormat="1" applyFont="1" applyFill="1" applyBorder="1" applyAlignment="1">
      <alignment horizontal="center" vertical="center" wrapText="1"/>
    </xf>
    <xf numFmtId="165" fontId="20" fillId="2" borderId="3" xfId="0" applyNumberFormat="1" applyFont="1" applyFill="1" applyBorder="1" applyAlignment="1">
      <alignment horizontal="center" vertical="center"/>
    </xf>
    <xf numFmtId="169" fontId="19" fillId="2" borderId="3" xfId="0" applyNumberFormat="1" applyFont="1" applyFill="1" applyBorder="1" applyAlignment="1">
      <alignment horizontal="center" vertical="center"/>
    </xf>
    <xf numFmtId="165" fontId="20" fillId="7" borderId="3" xfId="0" applyNumberFormat="1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left" vertical="center" wrapText="1"/>
    </xf>
    <xf numFmtId="49" fontId="24" fillId="2" borderId="3" xfId="0" applyNumberFormat="1" applyFont="1" applyFill="1" applyBorder="1" applyAlignment="1">
      <alignment horizontal="left" vertical="center" wrapText="1"/>
    </xf>
    <xf numFmtId="2" fontId="24" fillId="2" borderId="3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0" xfId="3" xr:uid="{00000000-0005-0000-0000-000001000000}"/>
    <cellStyle name="Обычный 14" xfId="1" xr:uid="{00000000-0005-0000-0000-000002000000}"/>
    <cellStyle name="Обычный 2" xfId="4" xr:uid="{00000000-0005-0000-0000-000003000000}"/>
    <cellStyle name="Обычный 3" xfId="2" xr:uid="{00000000-0005-0000-0000-000004000000}"/>
    <cellStyle name="Обычный 3 2" xfId="5" xr:uid="{00000000-0005-0000-0000-000005000000}"/>
    <cellStyle name="Обычный_Лист1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71"/>
  <sheetViews>
    <sheetView tabSelected="1" topLeftCell="A40" workbookViewId="0">
      <selection activeCell="B53" sqref="B53"/>
    </sheetView>
  </sheetViews>
  <sheetFormatPr defaultRowHeight="15.75" x14ac:dyDescent="0.25"/>
  <cols>
    <col min="1" max="1" width="8" style="9" customWidth="1"/>
    <col min="2" max="2" width="59.28515625" style="1" customWidth="1"/>
    <col min="3" max="3" width="7" style="9" customWidth="1"/>
    <col min="4" max="4" width="10.42578125" style="9" customWidth="1"/>
    <col min="5" max="5" width="19.28515625" style="7" customWidth="1"/>
    <col min="6" max="6" width="5.85546875" style="9" customWidth="1"/>
    <col min="7" max="7" width="9.42578125" style="9" customWidth="1"/>
    <col min="8" max="8" width="20.85546875" style="25" customWidth="1"/>
    <col min="9" max="9" width="49.42578125" style="2" customWidth="1"/>
    <col min="10" max="10" width="48.42578125" style="2" customWidth="1"/>
    <col min="11" max="16384" width="9.140625" style="2"/>
  </cols>
  <sheetData>
    <row r="1" spans="1:10" x14ac:dyDescent="0.25">
      <c r="A1" s="1"/>
      <c r="B1" s="119" t="s">
        <v>314</v>
      </c>
      <c r="C1" s="119"/>
      <c r="D1" s="119"/>
      <c r="E1" s="119"/>
      <c r="F1" s="119"/>
      <c r="G1" s="119"/>
      <c r="H1" s="119"/>
    </row>
    <row r="2" spans="1:10" x14ac:dyDescent="0.25">
      <c r="A2" s="3" t="s">
        <v>0</v>
      </c>
      <c r="B2" s="120" t="s">
        <v>206</v>
      </c>
      <c r="C2" s="120"/>
      <c r="D2" s="120"/>
      <c r="E2" s="120"/>
      <c r="F2" s="120"/>
      <c r="G2" s="120"/>
      <c r="H2" s="120"/>
    </row>
    <row r="3" spans="1:10" x14ac:dyDescent="0.25">
      <c r="A3" s="3"/>
      <c r="B3" s="121" t="s">
        <v>1</v>
      </c>
      <c r="C3" s="121"/>
      <c r="D3" s="121"/>
      <c r="E3" s="121"/>
      <c r="F3" s="121"/>
      <c r="G3" s="121"/>
      <c r="H3" s="121"/>
    </row>
    <row r="4" spans="1:10" s="9" customFormat="1" x14ac:dyDescent="0.25">
      <c r="A4" s="3"/>
      <c r="B4" s="120" t="s">
        <v>2</v>
      </c>
      <c r="C4" s="120"/>
      <c r="D4" s="120"/>
      <c r="E4" s="120"/>
      <c r="F4" s="120"/>
      <c r="G4" s="120"/>
      <c r="H4" s="120"/>
    </row>
    <row r="5" spans="1:10" s="9" customFormat="1" x14ac:dyDescent="0.25">
      <c r="A5" s="3"/>
      <c r="B5" s="122" t="s">
        <v>3</v>
      </c>
      <c r="C5" s="122"/>
      <c r="D5" s="122"/>
      <c r="E5" s="122"/>
      <c r="F5" s="122"/>
      <c r="G5" s="122"/>
      <c r="H5" s="122"/>
    </row>
    <row r="6" spans="1:10" s="9" customFormat="1" x14ac:dyDescent="0.25">
      <c r="A6" s="3"/>
      <c r="B6" s="123" t="s">
        <v>312</v>
      </c>
      <c r="C6" s="123"/>
      <c r="D6" s="123"/>
      <c r="E6" s="123"/>
      <c r="F6" s="123"/>
      <c r="G6" s="123"/>
      <c r="H6" s="123"/>
    </row>
    <row r="7" spans="1:10" s="9" customFormat="1" ht="3" customHeight="1" x14ac:dyDescent="0.25">
      <c r="A7" s="4"/>
      <c r="B7" s="12"/>
      <c r="C7" s="13"/>
      <c r="D7" s="13"/>
      <c r="E7" s="13"/>
      <c r="F7" s="13"/>
      <c r="G7" s="13"/>
      <c r="H7" s="14"/>
    </row>
    <row r="8" spans="1:10" ht="31.5" customHeight="1" x14ac:dyDescent="0.25">
      <c r="A8" s="124" t="s">
        <v>4</v>
      </c>
      <c r="B8" s="124" t="s">
        <v>5</v>
      </c>
      <c r="C8" s="124" t="s">
        <v>313</v>
      </c>
      <c r="D8" s="124"/>
      <c r="E8" s="124"/>
      <c r="F8" s="124" t="s">
        <v>756</v>
      </c>
      <c r="G8" s="124"/>
      <c r="H8" s="124"/>
    </row>
    <row r="9" spans="1:10" ht="94.5" x14ac:dyDescent="0.25">
      <c r="A9" s="124"/>
      <c r="B9" s="124"/>
      <c r="C9" s="10" t="s">
        <v>6</v>
      </c>
      <c r="D9" s="10" t="s">
        <v>7</v>
      </c>
      <c r="E9" s="10" t="s">
        <v>759</v>
      </c>
      <c r="F9" s="10" t="s">
        <v>6</v>
      </c>
      <c r="G9" s="10" t="s">
        <v>7</v>
      </c>
      <c r="H9" s="11" t="s">
        <v>758</v>
      </c>
    </row>
    <row r="10" spans="1:10" x14ac:dyDescent="0.25">
      <c r="A10" s="10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5">
        <v>8</v>
      </c>
    </row>
    <row r="11" spans="1:10" ht="24" customHeight="1" x14ac:dyDescent="0.25">
      <c r="A11" s="118" t="s">
        <v>316</v>
      </c>
      <c r="B11" s="118"/>
      <c r="C11" s="118"/>
      <c r="D11" s="118"/>
      <c r="E11" s="118"/>
      <c r="F11" s="118"/>
      <c r="G11" s="118"/>
      <c r="H11" s="118"/>
    </row>
    <row r="12" spans="1:10" ht="16.5" x14ac:dyDescent="0.25">
      <c r="A12" s="26"/>
      <c r="B12" s="27" t="s">
        <v>317</v>
      </c>
      <c r="C12" s="28"/>
      <c r="D12" s="28"/>
      <c r="E12" s="91">
        <f>E13+E19+E20+E21+E24+E34+E39+E174</f>
        <v>3365302.6034017857</v>
      </c>
      <c r="F12" s="17"/>
      <c r="G12" s="16"/>
      <c r="H12" s="91">
        <f>H13+H19+H20+H21+H24+H34+H39+H174</f>
        <v>1332870.2107053569</v>
      </c>
      <c r="J12" s="5"/>
    </row>
    <row r="13" spans="1:10" ht="24" customHeight="1" x14ac:dyDescent="0.25">
      <c r="A13" s="29" t="s">
        <v>318</v>
      </c>
      <c r="B13" s="30" t="s">
        <v>57</v>
      </c>
      <c r="C13" s="31"/>
      <c r="D13" s="31"/>
      <c r="E13" s="92">
        <f>SUM(E14:E18)</f>
        <v>159077.43392857144</v>
      </c>
      <c r="F13" s="31"/>
      <c r="G13" s="31"/>
      <c r="H13" s="92">
        <f>SUM(H14:H18)</f>
        <v>159077.43392857144</v>
      </c>
      <c r="J13" s="5"/>
    </row>
    <row r="14" spans="1:10" ht="33" x14ac:dyDescent="0.25">
      <c r="A14" s="32" t="s">
        <v>58</v>
      </c>
      <c r="B14" s="33" t="s">
        <v>61</v>
      </c>
      <c r="C14" s="34" t="s">
        <v>59</v>
      </c>
      <c r="D14" s="34">
        <v>1</v>
      </c>
      <c r="E14" s="93">
        <v>22453.327678571426</v>
      </c>
      <c r="F14" s="34" t="s">
        <v>59</v>
      </c>
      <c r="G14" s="34">
        <v>1</v>
      </c>
      <c r="H14" s="93">
        <v>22453.327678571426</v>
      </c>
    </row>
    <row r="15" spans="1:10" ht="21.75" customHeight="1" x14ac:dyDescent="0.25">
      <c r="A15" s="32" t="s">
        <v>60</v>
      </c>
      <c r="B15" s="35" t="s">
        <v>62</v>
      </c>
      <c r="C15" s="36" t="s">
        <v>59</v>
      </c>
      <c r="D15" s="36">
        <v>1</v>
      </c>
      <c r="E15" s="94">
        <v>47378.896428571425</v>
      </c>
      <c r="F15" s="36" t="s">
        <v>59</v>
      </c>
      <c r="G15" s="36">
        <v>1</v>
      </c>
      <c r="H15" s="94">
        <v>47378.896428571425</v>
      </c>
      <c r="I15" s="18"/>
    </row>
    <row r="16" spans="1:10" ht="24.75" customHeight="1" x14ac:dyDescent="0.25">
      <c r="A16" s="32" t="s">
        <v>16</v>
      </c>
      <c r="B16" s="35" t="s">
        <v>63</v>
      </c>
      <c r="C16" s="36" t="s">
        <v>59</v>
      </c>
      <c r="D16" s="36">
        <v>1</v>
      </c>
      <c r="E16" s="94">
        <v>40502.704464285714</v>
      </c>
      <c r="F16" s="36" t="s">
        <v>59</v>
      </c>
      <c r="G16" s="36">
        <v>1</v>
      </c>
      <c r="H16" s="94">
        <v>40502.704464285714</v>
      </c>
      <c r="I16" s="18"/>
    </row>
    <row r="17" spans="1:10" ht="22.5" customHeight="1" x14ac:dyDescent="0.25">
      <c r="A17" s="32" t="s">
        <v>17</v>
      </c>
      <c r="B17" s="35" t="s">
        <v>64</v>
      </c>
      <c r="C17" s="36" t="s">
        <v>59</v>
      </c>
      <c r="D17" s="36">
        <v>1</v>
      </c>
      <c r="E17" s="94">
        <v>28490.251785714281</v>
      </c>
      <c r="F17" s="36" t="s">
        <v>59</v>
      </c>
      <c r="G17" s="36">
        <v>1</v>
      </c>
      <c r="H17" s="94">
        <v>28490.251785714281</v>
      </c>
    </row>
    <row r="18" spans="1:10" ht="24.75" customHeight="1" x14ac:dyDescent="0.25">
      <c r="A18" s="32" t="s">
        <v>18</v>
      </c>
      <c r="B18" s="35" t="s">
        <v>65</v>
      </c>
      <c r="C18" s="36" t="s">
        <v>59</v>
      </c>
      <c r="D18" s="36">
        <v>1</v>
      </c>
      <c r="E18" s="94">
        <v>20252.25357142857</v>
      </c>
      <c r="F18" s="36" t="s">
        <v>59</v>
      </c>
      <c r="G18" s="36">
        <v>1</v>
      </c>
      <c r="H18" s="94">
        <v>20252.25357142857</v>
      </c>
    </row>
    <row r="19" spans="1:10" ht="39" customHeight="1" x14ac:dyDescent="0.25">
      <c r="A19" s="29" t="s">
        <v>69</v>
      </c>
      <c r="B19" s="37" t="s">
        <v>208</v>
      </c>
      <c r="C19" s="38" t="s">
        <v>319</v>
      </c>
      <c r="D19" s="38">
        <v>1</v>
      </c>
      <c r="E19" s="95">
        <v>96647.749999999985</v>
      </c>
      <c r="F19" s="38" t="s">
        <v>319</v>
      </c>
      <c r="G19" s="38">
        <v>1</v>
      </c>
      <c r="H19" s="95">
        <v>96647.749999999985</v>
      </c>
    </row>
    <row r="20" spans="1:10" ht="70.5" customHeight="1" x14ac:dyDescent="0.25">
      <c r="A20" s="29" t="s">
        <v>71</v>
      </c>
      <c r="B20" s="39" t="s">
        <v>209</v>
      </c>
      <c r="C20" s="40" t="s">
        <v>320</v>
      </c>
      <c r="D20" s="38">
        <v>1</v>
      </c>
      <c r="E20" s="95">
        <v>35517.857000000004</v>
      </c>
      <c r="F20" s="40" t="s">
        <v>320</v>
      </c>
      <c r="G20" s="38">
        <v>1</v>
      </c>
      <c r="H20" s="95">
        <v>35517.857000000004</v>
      </c>
    </row>
    <row r="21" spans="1:10" ht="35.25" customHeight="1" x14ac:dyDescent="0.25">
      <c r="A21" s="29" t="s">
        <v>38</v>
      </c>
      <c r="B21" s="39" t="s">
        <v>205</v>
      </c>
      <c r="C21" s="40" t="s">
        <v>315</v>
      </c>
      <c r="D21" s="41">
        <f>SUM(D22:D23)</f>
        <v>9000</v>
      </c>
      <c r="E21" s="96">
        <f>SUM(E22:E23)</f>
        <v>74678.562000000005</v>
      </c>
      <c r="F21" s="40" t="s">
        <v>315</v>
      </c>
      <c r="G21" s="41">
        <f>SUM(G22:G23)</f>
        <v>9000</v>
      </c>
      <c r="H21" s="96">
        <f>SUM(H22:H23)</f>
        <v>74678.562000000005</v>
      </c>
    </row>
    <row r="22" spans="1:10" ht="58.5" customHeight="1" x14ac:dyDescent="0.25">
      <c r="A22" s="32" t="s">
        <v>39</v>
      </c>
      <c r="B22" s="42" t="s">
        <v>210</v>
      </c>
      <c r="C22" s="43" t="s">
        <v>315</v>
      </c>
      <c r="D22" s="44">
        <v>4617</v>
      </c>
      <c r="E22" s="93">
        <v>38310.101999999999</v>
      </c>
      <c r="F22" s="43" t="s">
        <v>315</v>
      </c>
      <c r="G22" s="44">
        <v>4617</v>
      </c>
      <c r="H22" s="93">
        <v>38310.101999999999</v>
      </c>
    </row>
    <row r="23" spans="1:10" ht="38.25" customHeight="1" x14ac:dyDescent="0.25">
      <c r="A23" s="32" t="s">
        <v>40</v>
      </c>
      <c r="B23" s="45" t="s">
        <v>211</v>
      </c>
      <c r="C23" s="43" t="s">
        <v>315</v>
      </c>
      <c r="D23" s="44">
        <v>4383</v>
      </c>
      <c r="E23" s="93">
        <v>36368.46</v>
      </c>
      <c r="F23" s="43" t="s">
        <v>315</v>
      </c>
      <c r="G23" s="44">
        <v>4383</v>
      </c>
      <c r="H23" s="93">
        <v>36368.46</v>
      </c>
    </row>
    <row r="24" spans="1:10" ht="25.5" customHeight="1" x14ac:dyDescent="0.25">
      <c r="A24" s="29" t="s">
        <v>73</v>
      </c>
      <c r="B24" s="30" t="s">
        <v>57</v>
      </c>
      <c r="C24" s="31"/>
      <c r="D24" s="31"/>
      <c r="E24" s="92">
        <f>SUM(E25:E33)</f>
        <v>248502.51606249998</v>
      </c>
      <c r="F24" s="31"/>
      <c r="G24" s="31"/>
      <c r="H24" s="92">
        <f>SUM(H25:H33)</f>
        <v>106746.57677678572</v>
      </c>
    </row>
    <row r="25" spans="1:10" s="6" customFormat="1" ht="25.5" customHeight="1" x14ac:dyDescent="0.25">
      <c r="A25" s="32" t="s">
        <v>19</v>
      </c>
      <c r="B25" s="33" t="s">
        <v>207</v>
      </c>
      <c r="C25" s="34" t="s">
        <v>59</v>
      </c>
      <c r="D25" s="36">
        <v>1</v>
      </c>
      <c r="E25" s="97">
        <v>141755.93928571427</v>
      </c>
      <c r="F25" s="34"/>
      <c r="G25" s="36"/>
      <c r="H25" s="97"/>
    </row>
    <row r="26" spans="1:10" ht="26.25" customHeight="1" x14ac:dyDescent="0.25">
      <c r="A26" s="32" t="s">
        <v>20</v>
      </c>
      <c r="B26" s="35" t="s">
        <v>321</v>
      </c>
      <c r="C26" s="34" t="s">
        <v>59</v>
      </c>
      <c r="D26" s="34">
        <v>1</v>
      </c>
      <c r="E26" s="93">
        <v>19982.999999999996</v>
      </c>
      <c r="F26" s="34" t="s">
        <v>59</v>
      </c>
      <c r="G26" s="34">
        <v>1</v>
      </c>
      <c r="H26" s="93">
        <v>19982.999999999996</v>
      </c>
      <c r="J26" s="19"/>
    </row>
    <row r="27" spans="1:10" ht="24.75" customHeight="1" x14ac:dyDescent="0.25">
      <c r="A27" s="32" t="s">
        <v>21</v>
      </c>
      <c r="B27" s="35" t="s">
        <v>322</v>
      </c>
      <c r="C27" s="34" t="s">
        <v>59</v>
      </c>
      <c r="D27" s="34">
        <v>1</v>
      </c>
      <c r="E27" s="93">
        <v>28542.999999999996</v>
      </c>
      <c r="F27" s="34" t="s">
        <v>59</v>
      </c>
      <c r="G27" s="34">
        <v>1</v>
      </c>
      <c r="H27" s="93">
        <v>28542.999999999996</v>
      </c>
    </row>
    <row r="28" spans="1:10" ht="25.5" customHeight="1" x14ac:dyDescent="0.25">
      <c r="A28" s="32" t="s">
        <v>76</v>
      </c>
      <c r="B28" s="35" t="s">
        <v>323</v>
      </c>
      <c r="C28" s="34" t="s">
        <v>59</v>
      </c>
      <c r="D28" s="34">
        <v>1</v>
      </c>
      <c r="E28" s="93">
        <v>22559</v>
      </c>
      <c r="F28" s="34" t="s">
        <v>59</v>
      </c>
      <c r="G28" s="34">
        <v>1</v>
      </c>
      <c r="H28" s="93">
        <v>22559</v>
      </c>
    </row>
    <row r="29" spans="1:10" ht="26.25" customHeight="1" x14ac:dyDescent="0.25">
      <c r="A29" s="32" t="s">
        <v>212</v>
      </c>
      <c r="B29" s="35" t="s">
        <v>324</v>
      </c>
      <c r="C29" s="34" t="s">
        <v>59</v>
      </c>
      <c r="D29" s="34">
        <v>1</v>
      </c>
      <c r="E29" s="93">
        <v>18786.999999999996</v>
      </c>
      <c r="F29" s="34" t="s">
        <v>59</v>
      </c>
      <c r="G29" s="34">
        <v>1</v>
      </c>
      <c r="H29" s="93">
        <v>18786.999999999996</v>
      </c>
      <c r="I29" s="9"/>
    </row>
    <row r="30" spans="1:10" ht="21.75" customHeight="1" x14ac:dyDescent="0.25">
      <c r="A30" s="32" t="s">
        <v>213</v>
      </c>
      <c r="B30" s="33" t="s">
        <v>325</v>
      </c>
      <c r="C30" s="34" t="s">
        <v>10</v>
      </c>
      <c r="D30" s="36">
        <v>2</v>
      </c>
      <c r="E30" s="93">
        <v>6000</v>
      </c>
      <c r="F30" s="34" t="s">
        <v>10</v>
      </c>
      <c r="G30" s="36">
        <v>2</v>
      </c>
      <c r="H30" s="93">
        <v>6000</v>
      </c>
    </row>
    <row r="31" spans="1:10" ht="22.5" customHeight="1" x14ac:dyDescent="0.25">
      <c r="A31" s="32" t="s">
        <v>215</v>
      </c>
      <c r="B31" s="33" t="s">
        <v>326</v>
      </c>
      <c r="C31" s="34" t="s">
        <v>10</v>
      </c>
      <c r="D31" s="36">
        <v>1</v>
      </c>
      <c r="E31" s="94">
        <v>2411</v>
      </c>
      <c r="F31" s="34" t="s">
        <v>10</v>
      </c>
      <c r="G31" s="36">
        <v>1</v>
      </c>
      <c r="H31" s="94">
        <v>2411</v>
      </c>
    </row>
    <row r="32" spans="1:10" ht="36.75" customHeight="1" x14ac:dyDescent="0.25">
      <c r="A32" s="32" t="s">
        <v>216</v>
      </c>
      <c r="B32" s="33" t="s">
        <v>327</v>
      </c>
      <c r="C32" s="34" t="s">
        <v>10</v>
      </c>
      <c r="D32" s="36">
        <v>2</v>
      </c>
      <c r="E32" s="94">
        <v>139</v>
      </c>
      <c r="F32" s="34" t="s">
        <v>10</v>
      </c>
      <c r="G32" s="36">
        <v>2</v>
      </c>
      <c r="H32" s="94">
        <v>139</v>
      </c>
    </row>
    <row r="33" spans="1:8" ht="31.5" x14ac:dyDescent="0.25">
      <c r="A33" s="32" t="s">
        <v>328</v>
      </c>
      <c r="B33" s="21" t="s">
        <v>329</v>
      </c>
      <c r="C33" s="34" t="s">
        <v>319</v>
      </c>
      <c r="D33" s="36">
        <v>1</v>
      </c>
      <c r="E33" s="94">
        <v>8324.5767767857105</v>
      </c>
      <c r="F33" s="34" t="s">
        <v>319</v>
      </c>
      <c r="G33" s="36">
        <v>1</v>
      </c>
      <c r="H33" s="94">
        <v>8324.5767767857105</v>
      </c>
    </row>
    <row r="34" spans="1:8" ht="23.25" customHeight="1" x14ac:dyDescent="0.25">
      <c r="A34" s="46" t="s">
        <v>66</v>
      </c>
      <c r="B34" s="47" t="s">
        <v>49</v>
      </c>
      <c r="C34" s="48"/>
      <c r="D34" s="48"/>
      <c r="E34" s="98">
        <f>SUM(E35:E38)</f>
        <v>112024.13196428571</v>
      </c>
      <c r="F34" s="48"/>
      <c r="G34" s="48"/>
      <c r="H34" s="98">
        <f>SUM(H35:H38)</f>
        <v>112024.13196428571</v>
      </c>
    </row>
    <row r="35" spans="1:8" ht="26.25" customHeight="1" x14ac:dyDescent="0.25">
      <c r="A35" s="32" t="s">
        <v>9</v>
      </c>
      <c r="B35" s="49" t="s">
        <v>214</v>
      </c>
      <c r="C35" s="43" t="s">
        <v>10</v>
      </c>
      <c r="D35" s="43">
        <v>1</v>
      </c>
      <c r="E35" s="99">
        <v>42382</v>
      </c>
      <c r="F35" s="43" t="s">
        <v>10</v>
      </c>
      <c r="G35" s="43">
        <v>1</v>
      </c>
      <c r="H35" s="99">
        <v>42382</v>
      </c>
    </row>
    <row r="36" spans="1:8" s="6" customFormat="1" ht="33.75" customHeight="1" x14ac:dyDescent="0.25">
      <c r="A36" s="32" t="s">
        <v>11</v>
      </c>
      <c r="B36" s="50" t="s">
        <v>330</v>
      </c>
      <c r="C36" s="43" t="s">
        <v>10</v>
      </c>
      <c r="D36" s="43">
        <v>1</v>
      </c>
      <c r="E36" s="100">
        <v>45534.999999999993</v>
      </c>
      <c r="F36" s="43" t="s">
        <v>10</v>
      </c>
      <c r="G36" s="43">
        <v>1</v>
      </c>
      <c r="H36" s="100">
        <v>45534.999999999993</v>
      </c>
    </row>
    <row r="37" spans="1:8" ht="24.75" customHeight="1" x14ac:dyDescent="0.25">
      <c r="A37" s="32" t="s">
        <v>331</v>
      </c>
      <c r="B37" s="51" t="s">
        <v>332</v>
      </c>
      <c r="C37" s="43" t="s">
        <v>10</v>
      </c>
      <c r="D37" s="43">
        <v>1</v>
      </c>
      <c r="E37" s="99">
        <v>5357.1419642857136</v>
      </c>
      <c r="F37" s="43" t="s">
        <v>10</v>
      </c>
      <c r="G37" s="43">
        <v>1</v>
      </c>
      <c r="H37" s="99">
        <v>5357.1419642857136</v>
      </c>
    </row>
    <row r="38" spans="1:8" ht="24.75" customHeight="1" x14ac:dyDescent="0.25">
      <c r="A38" s="32" t="s">
        <v>333</v>
      </c>
      <c r="B38" s="22" t="s">
        <v>334</v>
      </c>
      <c r="C38" s="43" t="s">
        <v>10</v>
      </c>
      <c r="D38" s="43">
        <v>1</v>
      </c>
      <c r="E38" s="99">
        <v>18749.990000000002</v>
      </c>
      <c r="F38" s="43" t="s">
        <v>10</v>
      </c>
      <c r="G38" s="43">
        <v>1</v>
      </c>
      <c r="H38" s="99">
        <v>18749.990000000002</v>
      </c>
    </row>
    <row r="39" spans="1:8" ht="39.75" customHeight="1" x14ac:dyDescent="0.25">
      <c r="A39" s="52"/>
      <c r="B39" s="39" t="s">
        <v>217</v>
      </c>
      <c r="C39" s="53"/>
      <c r="D39" s="53"/>
      <c r="E39" s="95">
        <f>E40+E42+E50+E52+E56+E63+E67+E81+E86+E88+E92+E94+E97+E100+E103+E111+E123+E137+E151+E157+E161+E163</f>
        <v>2447517.2220892855</v>
      </c>
      <c r="F39" s="53"/>
      <c r="G39" s="53"/>
      <c r="H39" s="95">
        <f>H40+H42+H50+H52+H56+H63+H67+H81+H86+H88+H92+H94+H97+H100+H103+H111+H123+H137+H151+H157+H161+H163</f>
        <v>556840.76867857133</v>
      </c>
    </row>
    <row r="40" spans="1:8" ht="36.75" customHeight="1" x14ac:dyDescent="0.25">
      <c r="A40" s="54" t="s">
        <v>67</v>
      </c>
      <c r="B40" s="55" t="s">
        <v>218</v>
      </c>
      <c r="C40" s="34"/>
      <c r="D40" s="34"/>
      <c r="E40" s="101">
        <f>SUM(E41)</f>
        <v>755470.4955357142</v>
      </c>
      <c r="F40" s="34"/>
      <c r="G40" s="34"/>
      <c r="H40" s="101">
        <f>SUM(H41)</f>
        <v>0</v>
      </c>
    </row>
    <row r="41" spans="1:8" ht="64.5" customHeight="1" x14ac:dyDescent="0.25">
      <c r="A41" s="56" t="s">
        <v>15</v>
      </c>
      <c r="B41" s="57" t="s">
        <v>219</v>
      </c>
      <c r="C41" s="34" t="s">
        <v>10</v>
      </c>
      <c r="D41" s="34">
        <v>2</v>
      </c>
      <c r="E41" s="93">
        <v>755470.4955357142</v>
      </c>
      <c r="F41" s="34"/>
      <c r="G41" s="34"/>
      <c r="H41" s="93"/>
    </row>
    <row r="42" spans="1:8" ht="42.75" customHeight="1" x14ac:dyDescent="0.25">
      <c r="A42" s="54" t="s">
        <v>41</v>
      </c>
      <c r="B42" s="58" t="s">
        <v>220</v>
      </c>
      <c r="C42" s="43"/>
      <c r="D42" s="43"/>
      <c r="E42" s="101">
        <f>SUM(E43:E49)</f>
        <v>126752.61964285714</v>
      </c>
      <c r="F42" s="43"/>
      <c r="G42" s="43"/>
      <c r="H42" s="101">
        <f>SUM(H43:H49)</f>
        <v>126752.61964285714</v>
      </c>
    </row>
    <row r="43" spans="1:8" ht="16.5" x14ac:dyDescent="0.25">
      <c r="A43" s="56" t="s">
        <v>43</v>
      </c>
      <c r="B43" s="42" t="s">
        <v>221</v>
      </c>
      <c r="C43" s="43" t="s">
        <v>10</v>
      </c>
      <c r="D43" s="43">
        <v>9</v>
      </c>
      <c r="E43" s="102">
        <v>37250.462499999994</v>
      </c>
      <c r="F43" s="43" t="s">
        <v>10</v>
      </c>
      <c r="G43" s="43">
        <v>9</v>
      </c>
      <c r="H43" s="102">
        <v>37250.462499999994</v>
      </c>
    </row>
    <row r="44" spans="1:8" ht="27" customHeight="1" x14ac:dyDescent="0.25">
      <c r="A44" s="56" t="s">
        <v>44</v>
      </c>
      <c r="B44" s="42" t="s">
        <v>222</v>
      </c>
      <c r="C44" s="43" t="s">
        <v>10</v>
      </c>
      <c r="D44" s="43">
        <v>15</v>
      </c>
      <c r="E44" s="99">
        <v>62084.105357142857</v>
      </c>
      <c r="F44" s="43" t="s">
        <v>10</v>
      </c>
      <c r="G44" s="43">
        <v>15</v>
      </c>
      <c r="H44" s="99">
        <v>62084.105357142857</v>
      </c>
    </row>
    <row r="45" spans="1:8" ht="21" customHeight="1" x14ac:dyDescent="0.25">
      <c r="A45" s="56" t="s">
        <v>46</v>
      </c>
      <c r="B45" s="42" t="s">
        <v>223</v>
      </c>
      <c r="C45" s="43" t="s">
        <v>10</v>
      </c>
      <c r="D45" s="43">
        <v>7</v>
      </c>
      <c r="E45" s="99">
        <v>16090.648214285715</v>
      </c>
      <c r="F45" s="43" t="s">
        <v>10</v>
      </c>
      <c r="G45" s="43">
        <v>7</v>
      </c>
      <c r="H45" s="99">
        <v>16090.648214285715</v>
      </c>
    </row>
    <row r="46" spans="1:8" ht="24" customHeight="1" x14ac:dyDescent="0.25">
      <c r="A46" s="56"/>
      <c r="B46" s="59" t="s">
        <v>75</v>
      </c>
      <c r="C46" s="43"/>
      <c r="D46" s="60"/>
      <c r="E46" s="99"/>
      <c r="F46" s="43"/>
      <c r="G46" s="60"/>
      <c r="H46" s="99"/>
    </row>
    <row r="47" spans="1:8" s="6" customFormat="1" ht="40.5" customHeight="1" x14ac:dyDescent="0.25">
      <c r="A47" s="56" t="s">
        <v>239</v>
      </c>
      <c r="B47" s="33" t="s">
        <v>224</v>
      </c>
      <c r="C47" s="43" t="s">
        <v>10</v>
      </c>
      <c r="D47" s="43">
        <v>1</v>
      </c>
      <c r="E47" s="99">
        <v>3378.8767857142857</v>
      </c>
      <c r="F47" s="43" t="s">
        <v>10</v>
      </c>
      <c r="G47" s="43">
        <v>1</v>
      </c>
      <c r="H47" s="99">
        <v>3378.8767857142857</v>
      </c>
    </row>
    <row r="48" spans="1:8" ht="49.5" x14ac:dyDescent="0.25">
      <c r="A48" s="56" t="s">
        <v>335</v>
      </c>
      <c r="B48" s="33" t="s">
        <v>336</v>
      </c>
      <c r="C48" s="43" t="s">
        <v>10</v>
      </c>
      <c r="D48" s="43">
        <v>1</v>
      </c>
      <c r="E48" s="99">
        <v>3617.0312499999995</v>
      </c>
      <c r="F48" s="43" t="s">
        <v>10</v>
      </c>
      <c r="G48" s="43">
        <v>1</v>
      </c>
      <c r="H48" s="99">
        <v>3617.0312499999995</v>
      </c>
    </row>
    <row r="49" spans="1:8" ht="49.5" x14ac:dyDescent="0.25">
      <c r="A49" s="56" t="s">
        <v>337</v>
      </c>
      <c r="B49" s="33" t="s">
        <v>338</v>
      </c>
      <c r="C49" s="43" t="s">
        <v>10</v>
      </c>
      <c r="D49" s="43">
        <v>1</v>
      </c>
      <c r="E49" s="102">
        <v>4331.4955357142853</v>
      </c>
      <c r="F49" s="43" t="s">
        <v>10</v>
      </c>
      <c r="G49" s="43">
        <v>1</v>
      </c>
      <c r="H49" s="102">
        <v>4331.4955357142853</v>
      </c>
    </row>
    <row r="50" spans="1:8" ht="33" x14ac:dyDescent="0.25">
      <c r="A50" s="54" t="s">
        <v>47</v>
      </c>
      <c r="B50" s="61" t="s">
        <v>70</v>
      </c>
      <c r="C50" s="62"/>
      <c r="D50" s="62"/>
      <c r="E50" s="101">
        <f>SUM(E51)</f>
        <v>28248.267857142855</v>
      </c>
      <c r="F50" s="62"/>
      <c r="G50" s="62"/>
      <c r="H50" s="101">
        <f>SUM(H51)</f>
        <v>28248.267857142855</v>
      </c>
    </row>
    <row r="51" spans="1:8" ht="33" x14ac:dyDescent="0.25">
      <c r="A51" s="56" t="s">
        <v>48</v>
      </c>
      <c r="B51" s="45" t="s">
        <v>12</v>
      </c>
      <c r="C51" s="43" t="s">
        <v>13</v>
      </c>
      <c r="D51" s="43">
        <v>2</v>
      </c>
      <c r="E51" s="93">
        <v>28248.267857142855</v>
      </c>
      <c r="F51" s="43" t="s">
        <v>13</v>
      </c>
      <c r="G51" s="43">
        <v>2</v>
      </c>
      <c r="H51" s="93">
        <v>28248.267857142855</v>
      </c>
    </row>
    <row r="52" spans="1:8" ht="33" x14ac:dyDescent="0.25">
      <c r="A52" s="54" t="s">
        <v>339</v>
      </c>
      <c r="B52" s="61" t="s">
        <v>72</v>
      </c>
      <c r="C52" s="62"/>
      <c r="D52" s="62"/>
      <c r="E52" s="101">
        <f>SUM(E53:E55)</f>
        <v>22210.808035714286</v>
      </c>
      <c r="F52" s="62"/>
      <c r="G52" s="62"/>
      <c r="H52" s="101">
        <f>SUM(H53:H55)</f>
        <v>22210.808035714286</v>
      </c>
    </row>
    <row r="53" spans="1:8" ht="21" customHeight="1" x14ac:dyDescent="0.25">
      <c r="A53" s="56" t="s">
        <v>78</v>
      </c>
      <c r="B53" s="35" t="s">
        <v>225</v>
      </c>
      <c r="C53" s="43" t="s">
        <v>10</v>
      </c>
      <c r="D53" s="43">
        <v>1</v>
      </c>
      <c r="E53" s="93">
        <v>6286.0160714285703</v>
      </c>
      <c r="F53" s="43" t="s">
        <v>10</v>
      </c>
      <c r="G53" s="43">
        <v>1</v>
      </c>
      <c r="H53" s="93">
        <v>6286.0160714285703</v>
      </c>
    </row>
    <row r="54" spans="1:8" ht="21.75" customHeight="1" x14ac:dyDescent="0.25">
      <c r="A54" s="56" t="s">
        <v>340</v>
      </c>
      <c r="B54" s="35" t="s">
        <v>226</v>
      </c>
      <c r="C54" s="43" t="s">
        <v>10</v>
      </c>
      <c r="D54" s="43">
        <v>1</v>
      </c>
      <c r="E54" s="94">
        <v>11593.296428571428</v>
      </c>
      <c r="F54" s="43" t="s">
        <v>10</v>
      </c>
      <c r="G54" s="43">
        <v>1</v>
      </c>
      <c r="H54" s="94">
        <v>11593.296428571428</v>
      </c>
    </row>
    <row r="55" spans="1:8" ht="18.75" x14ac:dyDescent="0.25">
      <c r="A55" s="56" t="s">
        <v>341</v>
      </c>
      <c r="B55" s="45" t="s">
        <v>227</v>
      </c>
      <c r="C55" s="60" t="s">
        <v>10</v>
      </c>
      <c r="D55" s="60">
        <v>1</v>
      </c>
      <c r="E55" s="94">
        <v>4331.4955357142853</v>
      </c>
      <c r="F55" s="60" t="s">
        <v>10</v>
      </c>
      <c r="G55" s="60">
        <v>1</v>
      </c>
      <c r="H55" s="94">
        <v>4331.4955357142853</v>
      </c>
    </row>
    <row r="56" spans="1:8" ht="33" x14ac:dyDescent="0.25">
      <c r="A56" s="54" t="s">
        <v>79</v>
      </c>
      <c r="B56" s="61" t="s">
        <v>42</v>
      </c>
      <c r="C56" s="62"/>
      <c r="D56" s="62"/>
      <c r="E56" s="103">
        <f>SUM(E57:E62)</f>
        <v>1028900.3687499999</v>
      </c>
      <c r="F56" s="62"/>
      <c r="G56" s="62"/>
      <c r="H56" s="103">
        <f>SUM(H57:H62)</f>
        <v>45014.433035714283</v>
      </c>
    </row>
    <row r="57" spans="1:8" ht="18.75" x14ac:dyDescent="0.25">
      <c r="A57" s="56" t="s">
        <v>50</v>
      </c>
      <c r="B57" s="35" t="s">
        <v>225</v>
      </c>
      <c r="C57" s="43" t="s">
        <v>10</v>
      </c>
      <c r="D57" s="43">
        <v>1</v>
      </c>
      <c r="E57" s="93">
        <v>6286.0160714285703</v>
      </c>
      <c r="F57" s="43" t="s">
        <v>10</v>
      </c>
      <c r="G57" s="43">
        <v>1</v>
      </c>
      <c r="H57" s="93">
        <v>6286.0160714285703</v>
      </c>
    </row>
    <row r="58" spans="1:8" ht="18.75" x14ac:dyDescent="0.25">
      <c r="A58" s="56" t="s">
        <v>342</v>
      </c>
      <c r="B58" s="35" t="s">
        <v>343</v>
      </c>
      <c r="C58" s="43" t="s">
        <v>10</v>
      </c>
      <c r="D58" s="43">
        <v>1</v>
      </c>
      <c r="E58" s="104">
        <v>11593.296428571428</v>
      </c>
      <c r="F58" s="43" t="s">
        <v>10</v>
      </c>
      <c r="G58" s="43">
        <v>1</v>
      </c>
      <c r="H58" s="104">
        <v>11593.296428571428</v>
      </c>
    </row>
    <row r="59" spans="1:8" ht="33" x14ac:dyDescent="0.25">
      <c r="A59" s="56" t="s">
        <v>344</v>
      </c>
      <c r="B59" s="45" t="s">
        <v>12</v>
      </c>
      <c r="C59" s="43" t="s">
        <v>13</v>
      </c>
      <c r="D59" s="43">
        <v>1</v>
      </c>
      <c r="E59" s="93">
        <v>14124.133928571428</v>
      </c>
      <c r="F59" s="43" t="s">
        <v>13</v>
      </c>
      <c r="G59" s="43">
        <v>1</v>
      </c>
      <c r="H59" s="93">
        <v>14124.133928571428</v>
      </c>
    </row>
    <row r="60" spans="1:8" ht="33" x14ac:dyDescent="0.25">
      <c r="A60" s="56" t="s">
        <v>345</v>
      </c>
      <c r="B60" s="45" t="s">
        <v>228</v>
      </c>
      <c r="C60" s="43" t="s">
        <v>13</v>
      </c>
      <c r="D60" s="43">
        <v>1</v>
      </c>
      <c r="E60" s="94">
        <v>11698.486607142857</v>
      </c>
      <c r="F60" s="43" t="s">
        <v>13</v>
      </c>
      <c r="G60" s="43">
        <v>1</v>
      </c>
      <c r="H60" s="94">
        <v>11698.486607142857</v>
      </c>
    </row>
    <row r="61" spans="1:8" ht="18.75" x14ac:dyDescent="0.25">
      <c r="A61" s="56" t="s">
        <v>346</v>
      </c>
      <c r="B61" s="45" t="s">
        <v>229</v>
      </c>
      <c r="C61" s="43" t="s">
        <v>10</v>
      </c>
      <c r="D61" s="43">
        <v>42</v>
      </c>
      <c r="E61" s="93">
        <v>1312.4999999999998</v>
      </c>
      <c r="F61" s="43" t="s">
        <v>10</v>
      </c>
      <c r="G61" s="43">
        <v>42</v>
      </c>
      <c r="H61" s="93">
        <v>1312.4999999999998</v>
      </c>
    </row>
    <row r="62" spans="1:8" ht="55.5" customHeight="1" x14ac:dyDescent="0.25">
      <c r="A62" s="56" t="s">
        <v>347</v>
      </c>
      <c r="B62" s="57" t="s">
        <v>348</v>
      </c>
      <c r="C62" s="43" t="s">
        <v>10</v>
      </c>
      <c r="D62" s="43">
        <v>2</v>
      </c>
      <c r="E62" s="94">
        <v>983885.93571428559</v>
      </c>
      <c r="F62" s="43"/>
      <c r="G62" s="43"/>
      <c r="H62" s="94"/>
    </row>
    <row r="63" spans="1:8" ht="33" x14ac:dyDescent="0.25">
      <c r="A63" s="54" t="s">
        <v>81</v>
      </c>
      <c r="B63" s="63" t="s">
        <v>74</v>
      </c>
      <c r="C63" s="62"/>
      <c r="D63" s="62"/>
      <c r="E63" s="103">
        <f>SUM(E64:E66)</f>
        <v>6331.908928571429</v>
      </c>
      <c r="F63" s="62"/>
      <c r="G63" s="62"/>
      <c r="H63" s="103">
        <f>SUM(H64:H66)</f>
        <v>6473.7089285714283</v>
      </c>
    </row>
    <row r="64" spans="1:8" ht="18.75" x14ac:dyDescent="0.25">
      <c r="A64" s="56" t="s">
        <v>51</v>
      </c>
      <c r="B64" s="42" t="s">
        <v>230</v>
      </c>
      <c r="C64" s="43" t="s">
        <v>10</v>
      </c>
      <c r="D64" s="43">
        <v>3</v>
      </c>
      <c r="E64" s="94">
        <v>1920.2955357142857</v>
      </c>
      <c r="F64" s="43" t="s">
        <v>10</v>
      </c>
      <c r="G64" s="43">
        <v>3</v>
      </c>
      <c r="H64" s="94">
        <v>1920.2955357142857</v>
      </c>
    </row>
    <row r="65" spans="1:8" ht="18.75" x14ac:dyDescent="0.25">
      <c r="A65" s="56" t="s">
        <v>52</v>
      </c>
      <c r="B65" s="42" t="s">
        <v>231</v>
      </c>
      <c r="C65" s="43" t="s">
        <v>10</v>
      </c>
      <c r="D65" s="43">
        <v>2</v>
      </c>
      <c r="E65" s="105">
        <v>1613.6133928571428</v>
      </c>
      <c r="F65" s="43" t="s">
        <v>10</v>
      </c>
      <c r="G65" s="43">
        <v>2</v>
      </c>
      <c r="H65" s="105">
        <v>1613.6133928571428</v>
      </c>
    </row>
    <row r="66" spans="1:8" ht="33" x14ac:dyDescent="0.25">
      <c r="A66" s="56" t="s">
        <v>349</v>
      </c>
      <c r="B66" s="42" t="s">
        <v>350</v>
      </c>
      <c r="C66" s="43" t="s">
        <v>10</v>
      </c>
      <c r="D66" s="43">
        <v>1</v>
      </c>
      <c r="E66" s="105">
        <f>2798</f>
        <v>2798</v>
      </c>
      <c r="F66" s="43" t="s">
        <v>10</v>
      </c>
      <c r="G66" s="43">
        <v>1</v>
      </c>
      <c r="H66" s="105">
        <v>2939.8</v>
      </c>
    </row>
    <row r="67" spans="1:8" ht="33" x14ac:dyDescent="0.25">
      <c r="A67" s="54" t="s">
        <v>82</v>
      </c>
      <c r="B67" s="58" t="s">
        <v>232</v>
      </c>
      <c r="C67" s="43"/>
      <c r="D67" s="43"/>
      <c r="E67" s="103">
        <f>SUM(E68:E80)</f>
        <v>43752.998214285712</v>
      </c>
      <c r="F67" s="43"/>
      <c r="G67" s="43"/>
      <c r="H67" s="103">
        <f>SUM(H68:H80)</f>
        <v>36811.995535714283</v>
      </c>
    </row>
    <row r="68" spans="1:8" ht="18.75" x14ac:dyDescent="0.25">
      <c r="A68" s="54"/>
      <c r="B68" s="42" t="s">
        <v>75</v>
      </c>
      <c r="C68" s="43"/>
      <c r="D68" s="43"/>
      <c r="E68" s="94"/>
      <c r="F68" s="43"/>
      <c r="G68" s="43"/>
      <c r="H68" s="94"/>
    </row>
    <row r="69" spans="1:8" ht="18.75" x14ac:dyDescent="0.25">
      <c r="A69" s="56" t="s">
        <v>53</v>
      </c>
      <c r="B69" s="33" t="s">
        <v>233</v>
      </c>
      <c r="C69" s="43" t="s">
        <v>10</v>
      </c>
      <c r="D69" s="43">
        <v>1</v>
      </c>
      <c r="E69" s="94">
        <v>3617.0312499999995</v>
      </c>
      <c r="F69" s="43" t="s">
        <v>10</v>
      </c>
      <c r="G69" s="43">
        <v>1</v>
      </c>
      <c r="H69" s="94">
        <v>3617.0312499999995</v>
      </c>
    </row>
    <row r="70" spans="1:8" ht="22.5" customHeight="1" x14ac:dyDescent="0.25">
      <c r="A70" s="56" t="s">
        <v>83</v>
      </c>
      <c r="B70" s="33" t="s">
        <v>234</v>
      </c>
      <c r="C70" s="43" t="s">
        <v>10</v>
      </c>
      <c r="D70" s="43">
        <v>1</v>
      </c>
      <c r="E70" s="94">
        <v>2902.5678571428571</v>
      </c>
      <c r="F70" s="43" t="s">
        <v>10</v>
      </c>
      <c r="G70" s="43">
        <v>1</v>
      </c>
      <c r="H70" s="94">
        <v>2902.5678571428571</v>
      </c>
    </row>
    <row r="71" spans="1:8" ht="33" x14ac:dyDescent="0.25">
      <c r="A71" s="56" t="s">
        <v>351</v>
      </c>
      <c r="B71" s="33" t="s">
        <v>352</v>
      </c>
      <c r="C71" s="43" t="s">
        <v>10</v>
      </c>
      <c r="D71" s="43">
        <v>1</v>
      </c>
      <c r="E71" s="93">
        <v>4331.4955357142853</v>
      </c>
      <c r="F71" s="43" t="s">
        <v>10</v>
      </c>
      <c r="G71" s="43">
        <v>1</v>
      </c>
      <c r="H71" s="93">
        <v>4331.4955357142853</v>
      </c>
    </row>
    <row r="72" spans="1:8" ht="18.75" x14ac:dyDescent="0.25">
      <c r="A72" s="56" t="s">
        <v>353</v>
      </c>
      <c r="B72" s="42" t="s">
        <v>235</v>
      </c>
      <c r="C72" s="60" t="s">
        <v>10</v>
      </c>
      <c r="D72" s="60">
        <v>3</v>
      </c>
      <c r="E72" s="105">
        <v>6895.9919642857139</v>
      </c>
      <c r="F72" s="60"/>
      <c r="G72" s="60"/>
      <c r="H72" s="105"/>
    </row>
    <row r="73" spans="1:8" s="6" customFormat="1" ht="18.75" x14ac:dyDescent="0.25">
      <c r="A73" s="56" t="s">
        <v>354</v>
      </c>
      <c r="B73" s="42" t="s">
        <v>230</v>
      </c>
      <c r="C73" s="60" t="s">
        <v>10</v>
      </c>
      <c r="D73" s="60">
        <v>4</v>
      </c>
      <c r="E73" s="93">
        <v>2560.3937499999997</v>
      </c>
      <c r="F73" s="60" t="s">
        <v>10</v>
      </c>
      <c r="G73" s="60">
        <v>4</v>
      </c>
      <c r="H73" s="93">
        <v>2560.3937499999997</v>
      </c>
    </row>
    <row r="74" spans="1:8" ht="18.75" x14ac:dyDescent="0.25">
      <c r="A74" s="56" t="s">
        <v>355</v>
      </c>
      <c r="B74" s="42" t="s">
        <v>231</v>
      </c>
      <c r="C74" s="60" t="s">
        <v>10</v>
      </c>
      <c r="D74" s="60">
        <v>3</v>
      </c>
      <c r="E74" s="94">
        <v>2420.4205357142855</v>
      </c>
      <c r="F74" s="60" t="s">
        <v>10</v>
      </c>
      <c r="G74" s="60">
        <v>3</v>
      </c>
      <c r="H74" s="94">
        <v>2420.4205357142855</v>
      </c>
    </row>
    <row r="75" spans="1:8" ht="18.75" x14ac:dyDescent="0.25">
      <c r="A75" s="56" t="s">
        <v>356</v>
      </c>
      <c r="B75" s="42" t="s">
        <v>236</v>
      </c>
      <c r="C75" s="60" t="s">
        <v>10</v>
      </c>
      <c r="D75" s="60">
        <v>5</v>
      </c>
      <c r="E75" s="94">
        <v>4034.0339285714285</v>
      </c>
      <c r="F75" s="60" t="s">
        <v>10</v>
      </c>
      <c r="G75" s="60">
        <v>5</v>
      </c>
      <c r="H75" s="94">
        <v>4034.0339285714285</v>
      </c>
    </row>
    <row r="76" spans="1:8" ht="18.75" x14ac:dyDescent="0.25">
      <c r="A76" s="56" t="s">
        <v>357</v>
      </c>
      <c r="B76" s="42" t="s">
        <v>237</v>
      </c>
      <c r="C76" s="60" t="s">
        <v>10</v>
      </c>
      <c r="D76" s="60">
        <v>1</v>
      </c>
      <c r="E76" s="93">
        <v>640.09821428571422</v>
      </c>
      <c r="F76" s="60" t="s">
        <v>10</v>
      </c>
      <c r="G76" s="60">
        <v>1</v>
      </c>
      <c r="H76" s="93">
        <v>640.09821428571422</v>
      </c>
    </row>
    <row r="77" spans="1:8" ht="18.75" x14ac:dyDescent="0.25">
      <c r="A77" s="56" t="s">
        <v>358</v>
      </c>
      <c r="B77" s="42" t="s">
        <v>238</v>
      </c>
      <c r="C77" s="60" t="s">
        <v>10</v>
      </c>
      <c r="D77" s="60">
        <v>3</v>
      </c>
      <c r="E77" s="94">
        <v>45.010714285714279</v>
      </c>
      <c r="F77" s="60"/>
      <c r="G77" s="60"/>
      <c r="H77" s="94"/>
    </row>
    <row r="78" spans="1:8" ht="24" customHeight="1" x14ac:dyDescent="0.25">
      <c r="A78" s="56" t="s">
        <v>359</v>
      </c>
      <c r="B78" s="33" t="s">
        <v>360</v>
      </c>
      <c r="C78" s="43" t="s">
        <v>10</v>
      </c>
      <c r="D78" s="43">
        <v>1</v>
      </c>
      <c r="E78" s="94">
        <v>3617.0312499999995</v>
      </c>
      <c r="F78" s="43" t="s">
        <v>10</v>
      </c>
      <c r="G78" s="43">
        <v>1</v>
      </c>
      <c r="H78" s="94">
        <v>3617.0312499999995</v>
      </c>
    </row>
    <row r="79" spans="1:8" ht="18.75" x14ac:dyDescent="0.25">
      <c r="A79" s="56" t="s">
        <v>361</v>
      </c>
      <c r="B79" s="33" t="s">
        <v>362</v>
      </c>
      <c r="C79" s="43" t="s">
        <v>10</v>
      </c>
      <c r="D79" s="43">
        <v>1</v>
      </c>
      <c r="E79" s="94">
        <v>1095.6267857142857</v>
      </c>
      <c r="F79" s="43" t="s">
        <v>10</v>
      </c>
      <c r="G79" s="43">
        <v>1</v>
      </c>
      <c r="H79" s="94">
        <v>1095.6267857142857</v>
      </c>
    </row>
    <row r="80" spans="1:8" ht="18.75" x14ac:dyDescent="0.25">
      <c r="A80" s="56" t="s">
        <v>363</v>
      </c>
      <c r="B80" s="33" t="s">
        <v>364</v>
      </c>
      <c r="C80" s="43" t="s">
        <v>10</v>
      </c>
      <c r="D80" s="43">
        <v>1</v>
      </c>
      <c r="E80" s="93">
        <v>11593.296428571428</v>
      </c>
      <c r="F80" s="43" t="s">
        <v>10</v>
      </c>
      <c r="G80" s="43">
        <v>1</v>
      </c>
      <c r="H80" s="93">
        <v>11593.296428571428</v>
      </c>
    </row>
    <row r="81" spans="1:9" ht="33" x14ac:dyDescent="0.25">
      <c r="A81" s="54" t="s">
        <v>54</v>
      </c>
      <c r="B81" s="64" t="s">
        <v>760</v>
      </c>
      <c r="C81" s="54"/>
      <c r="D81" s="54"/>
      <c r="E81" s="103">
        <f>SUM(E82:E85)</f>
        <v>2662.9964285714286</v>
      </c>
      <c r="F81" s="54"/>
      <c r="G81" s="54"/>
      <c r="H81" s="103">
        <f>SUM(H82:H85)</f>
        <v>2662.9964285714286</v>
      </c>
    </row>
    <row r="82" spans="1:9" ht="18.75" x14ac:dyDescent="0.25">
      <c r="A82" s="56" t="s">
        <v>55</v>
      </c>
      <c r="B82" s="42" t="s">
        <v>230</v>
      </c>
      <c r="C82" s="43" t="s">
        <v>10</v>
      </c>
      <c r="D82" s="43">
        <v>1</v>
      </c>
      <c r="E82" s="93">
        <v>640.09821428571422</v>
      </c>
      <c r="F82" s="43" t="s">
        <v>10</v>
      </c>
      <c r="G82" s="43">
        <v>1</v>
      </c>
      <c r="H82" s="93">
        <v>640.09821428571422</v>
      </c>
    </row>
    <row r="83" spans="1:9" ht="18.75" x14ac:dyDescent="0.25">
      <c r="A83" s="56" t="s">
        <v>56</v>
      </c>
      <c r="B83" s="42" t="s">
        <v>231</v>
      </c>
      <c r="C83" s="43" t="s">
        <v>10</v>
      </c>
      <c r="D83" s="43">
        <v>1</v>
      </c>
      <c r="E83" s="93">
        <v>806.80714285714282</v>
      </c>
      <c r="F83" s="43" t="s">
        <v>10</v>
      </c>
      <c r="G83" s="43">
        <v>1</v>
      </c>
      <c r="H83" s="93">
        <v>806.80714285714282</v>
      </c>
    </row>
    <row r="84" spans="1:9" ht="21" customHeight="1" x14ac:dyDescent="0.25">
      <c r="A84" s="56" t="s">
        <v>365</v>
      </c>
      <c r="B84" s="42" t="s">
        <v>237</v>
      </c>
      <c r="C84" s="43" t="s">
        <v>10</v>
      </c>
      <c r="D84" s="43">
        <v>1</v>
      </c>
      <c r="E84" s="93">
        <v>640.09821428571422</v>
      </c>
      <c r="F84" s="43" t="s">
        <v>10</v>
      </c>
      <c r="G84" s="43">
        <v>1</v>
      </c>
      <c r="H84" s="93">
        <v>640.09821428571422</v>
      </c>
    </row>
    <row r="85" spans="1:9" ht="16.5" customHeight="1" x14ac:dyDescent="0.25">
      <c r="A85" s="56" t="s">
        <v>366</v>
      </c>
      <c r="B85" s="65" t="s">
        <v>240</v>
      </c>
      <c r="C85" s="56" t="s">
        <v>10</v>
      </c>
      <c r="D85" s="56" t="s">
        <v>68</v>
      </c>
      <c r="E85" s="93">
        <v>575.99285714285702</v>
      </c>
      <c r="F85" s="56" t="s">
        <v>10</v>
      </c>
      <c r="G85" s="56" t="s">
        <v>68</v>
      </c>
      <c r="H85" s="93">
        <v>575.99285714285702</v>
      </c>
    </row>
    <row r="86" spans="1:9" ht="18.75" x14ac:dyDescent="0.25">
      <c r="A86" s="54" t="s">
        <v>367</v>
      </c>
      <c r="B86" s="64" t="s">
        <v>368</v>
      </c>
      <c r="C86" s="56"/>
      <c r="D86" s="56"/>
      <c r="E86" s="103">
        <f>SUM(E87)</f>
        <v>2594</v>
      </c>
      <c r="F86" s="56"/>
      <c r="G86" s="56"/>
      <c r="H86" s="103">
        <f>SUM(H87)</f>
        <v>2725.4</v>
      </c>
    </row>
    <row r="87" spans="1:9" ht="33" x14ac:dyDescent="0.25">
      <c r="A87" s="56" t="s">
        <v>84</v>
      </c>
      <c r="B87" s="42" t="s">
        <v>369</v>
      </c>
      <c r="C87" s="56" t="s">
        <v>10</v>
      </c>
      <c r="D87" s="56" t="s">
        <v>68</v>
      </c>
      <c r="E87" s="93">
        <v>2594</v>
      </c>
      <c r="F87" s="56" t="s">
        <v>10</v>
      </c>
      <c r="G87" s="56" t="s">
        <v>68</v>
      </c>
      <c r="H87" s="93">
        <v>2725.4</v>
      </c>
      <c r="I87" s="22"/>
    </row>
    <row r="88" spans="1:9" ht="20.25" customHeight="1" x14ac:dyDescent="0.25">
      <c r="A88" s="66" t="s">
        <v>85</v>
      </c>
      <c r="B88" s="58" t="s">
        <v>77</v>
      </c>
      <c r="C88" s="43"/>
      <c r="D88" s="43"/>
      <c r="E88" s="103">
        <f>SUM(E89:E91)</f>
        <v>3405.6964285714284</v>
      </c>
      <c r="F88" s="43"/>
      <c r="G88" s="43"/>
      <c r="H88" s="103">
        <f>SUM(H89:H91)</f>
        <v>3405.6964285714284</v>
      </c>
    </row>
    <row r="89" spans="1:9" ht="18.75" x14ac:dyDescent="0.25">
      <c r="A89" s="67" t="s">
        <v>87</v>
      </c>
      <c r="B89" s="42" t="s">
        <v>231</v>
      </c>
      <c r="C89" s="68" t="s">
        <v>10</v>
      </c>
      <c r="D89" s="68">
        <v>2</v>
      </c>
      <c r="E89" s="93">
        <v>1613.6133928571428</v>
      </c>
      <c r="F89" s="68" t="s">
        <v>10</v>
      </c>
      <c r="G89" s="68">
        <v>2</v>
      </c>
      <c r="H89" s="93">
        <v>1613.6133928571428</v>
      </c>
    </row>
    <row r="90" spans="1:9" ht="18.75" x14ac:dyDescent="0.25">
      <c r="A90" s="56" t="s">
        <v>88</v>
      </c>
      <c r="B90" s="42" t="s">
        <v>241</v>
      </c>
      <c r="C90" s="68" t="s">
        <v>10</v>
      </c>
      <c r="D90" s="68">
        <v>1</v>
      </c>
      <c r="E90" s="93">
        <v>640.09821428571422</v>
      </c>
      <c r="F90" s="68" t="s">
        <v>10</v>
      </c>
      <c r="G90" s="68">
        <v>1</v>
      </c>
      <c r="H90" s="93">
        <v>640.09821428571422</v>
      </c>
    </row>
    <row r="91" spans="1:9" ht="24" customHeight="1" x14ac:dyDescent="0.25">
      <c r="A91" s="56" t="s">
        <v>257</v>
      </c>
      <c r="B91" s="65" t="s">
        <v>240</v>
      </c>
      <c r="C91" s="56" t="s">
        <v>10</v>
      </c>
      <c r="D91" s="56" t="s">
        <v>69</v>
      </c>
      <c r="E91" s="93">
        <v>1151.9848214285712</v>
      </c>
      <c r="F91" s="56" t="s">
        <v>10</v>
      </c>
      <c r="G91" s="56" t="s">
        <v>69</v>
      </c>
      <c r="H91" s="93">
        <v>1151.9848214285712</v>
      </c>
    </row>
    <row r="92" spans="1:9" ht="33" x14ac:dyDescent="0.25">
      <c r="A92" s="66" t="s">
        <v>89</v>
      </c>
      <c r="B92" s="58" t="s">
        <v>242</v>
      </c>
      <c r="C92" s="43"/>
      <c r="D92" s="43"/>
      <c r="E92" s="103">
        <f>SUM(E93)</f>
        <v>2903.1562499999995</v>
      </c>
      <c r="F92" s="43"/>
      <c r="G92" s="43"/>
      <c r="H92" s="103">
        <f>SUM(H93)</f>
        <v>2903.1562499999995</v>
      </c>
    </row>
    <row r="93" spans="1:9" ht="18.75" x14ac:dyDescent="0.25">
      <c r="A93" s="67" t="s">
        <v>90</v>
      </c>
      <c r="B93" s="42" t="s">
        <v>243</v>
      </c>
      <c r="C93" s="43" t="s">
        <v>10</v>
      </c>
      <c r="D93" s="43">
        <v>1</v>
      </c>
      <c r="E93" s="93">
        <v>2903.1562499999995</v>
      </c>
      <c r="F93" s="43" t="s">
        <v>10</v>
      </c>
      <c r="G93" s="43">
        <v>1</v>
      </c>
      <c r="H93" s="93">
        <v>2903.1562499999995</v>
      </c>
    </row>
    <row r="94" spans="1:9" ht="21" customHeight="1" x14ac:dyDescent="0.25">
      <c r="A94" s="66" t="s">
        <v>91</v>
      </c>
      <c r="B94" s="63" t="s">
        <v>80</v>
      </c>
      <c r="C94" s="57"/>
      <c r="D94" s="42"/>
      <c r="E94" s="103">
        <f>SUM(E95:E96)</f>
        <v>75401.146428571417</v>
      </c>
      <c r="F94" s="57"/>
      <c r="G94" s="42"/>
      <c r="H94" s="103">
        <f>SUM(H95:H96)</f>
        <v>75401.146428571417</v>
      </c>
    </row>
    <row r="95" spans="1:9" ht="33" x14ac:dyDescent="0.25">
      <c r="A95" s="67" t="s">
        <v>92</v>
      </c>
      <c r="B95" s="45" t="s">
        <v>12</v>
      </c>
      <c r="C95" s="60" t="s">
        <v>14</v>
      </c>
      <c r="D95" s="60">
        <v>4</v>
      </c>
      <c r="E95" s="93">
        <v>56496.536607142851</v>
      </c>
      <c r="F95" s="60" t="s">
        <v>14</v>
      </c>
      <c r="G95" s="60">
        <v>4</v>
      </c>
      <c r="H95" s="93">
        <v>56496.536607142851</v>
      </c>
    </row>
    <row r="96" spans="1:9" ht="33" x14ac:dyDescent="0.25">
      <c r="A96" s="67" t="s">
        <v>265</v>
      </c>
      <c r="B96" s="45" t="s">
        <v>244</v>
      </c>
      <c r="C96" s="60" t="s">
        <v>14</v>
      </c>
      <c r="D96" s="69">
        <v>3</v>
      </c>
      <c r="E96" s="93">
        <v>18904.60982142857</v>
      </c>
      <c r="F96" s="60" t="s">
        <v>14</v>
      </c>
      <c r="G96" s="69">
        <v>3</v>
      </c>
      <c r="H96" s="93">
        <v>18904.60982142857</v>
      </c>
    </row>
    <row r="97" spans="1:8" ht="24" customHeight="1" x14ac:dyDescent="0.25">
      <c r="A97" s="54" t="s">
        <v>93</v>
      </c>
      <c r="B97" s="58" t="s">
        <v>245</v>
      </c>
      <c r="C97" s="60"/>
      <c r="D97" s="60"/>
      <c r="E97" s="103">
        <f>SUM(E98:E99)</f>
        <v>2484.1919642857142</v>
      </c>
      <c r="F97" s="60"/>
      <c r="G97" s="60"/>
      <c r="H97" s="103">
        <f>SUM(H98:H99)</f>
        <v>2484.1919642857142</v>
      </c>
    </row>
    <row r="98" spans="1:8" ht="19.5" customHeight="1" x14ac:dyDescent="0.25">
      <c r="A98" s="67" t="s">
        <v>94</v>
      </c>
      <c r="B98" s="45" t="s">
        <v>246</v>
      </c>
      <c r="C98" s="60" t="s">
        <v>10</v>
      </c>
      <c r="D98" s="60">
        <v>2</v>
      </c>
      <c r="E98" s="93">
        <v>1521.8883928571429</v>
      </c>
      <c r="F98" s="60" t="s">
        <v>10</v>
      </c>
      <c r="G98" s="60">
        <v>2</v>
      </c>
      <c r="H98" s="93">
        <v>1521.8883928571429</v>
      </c>
    </row>
    <row r="99" spans="1:8" ht="18.75" x14ac:dyDescent="0.25">
      <c r="A99" s="67" t="s">
        <v>274</v>
      </c>
      <c r="B99" s="45" t="s">
        <v>247</v>
      </c>
      <c r="C99" s="60" t="s">
        <v>10</v>
      </c>
      <c r="D99" s="60">
        <v>2</v>
      </c>
      <c r="E99" s="93">
        <v>962.30357142857133</v>
      </c>
      <c r="F99" s="60" t="s">
        <v>10</v>
      </c>
      <c r="G99" s="60">
        <v>2</v>
      </c>
      <c r="H99" s="93">
        <v>962.30357142857133</v>
      </c>
    </row>
    <row r="100" spans="1:8" ht="33" x14ac:dyDescent="0.25">
      <c r="A100" s="54" t="s">
        <v>95</v>
      </c>
      <c r="B100" s="58" t="s">
        <v>248</v>
      </c>
      <c r="C100" s="60"/>
      <c r="D100" s="60"/>
      <c r="E100" s="103">
        <f>SUM(E101:E102)</f>
        <v>24119.674999999996</v>
      </c>
      <c r="F100" s="60"/>
      <c r="G100" s="60"/>
      <c r="H100" s="103">
        <f>SUM(H101:H102)</f>
        <v>24119.674999999996</v>
      </c>
    </row>
    <row r="101" spans="1:8" ht="22.5" customHeight="1" x14ac:dyDescent="0.25">
      <c r="A101" s="67" t="s">
        <v>97</v>
      </c>
      <c r="B101" s="45" t="s">
        <v>249</v>
      </c>
      <c r="C101" s="60" t="s">
        <v>10</v>
      </c>
      <c r="D101" s="60">
        <v>6</v>
      </c>
      <c r="E101" s="93">
        <v>3445.667857142857</v>
      </c>
      <c r="F101" s="60" t="s">
        <v>10</v>
      </c>
      <c r="G101" s="60">
        <v>6</v>
      </c>
      <c r="H101" s="93">
        <v>3445.667857142857</v>
      </c>
    </row>
    <row r="102" spans="1:8" ht="21.75" customHeight="1" x14ac:dyDescent="0.25">
      <c r="A102" s="67" t="s">
        <v>278</v>
      </c>
      <c r="B102" s="45" t="s">
        <v>250</v>
      </c>
      <c r="C102" s="60" t="s">
        <v>10</v>
      </c>
      <c r="D102" s="60">
        <v>36</v>
      </c>
      <c r="E102" s="93">
        <v>20674.007142857139</v>
      </c>
      <c r="F102" s="60" t="s">
        <v>10</v>
      </c>
      <c r="G102" s="60">
        <v>36</v>
      </c>
      <c r="H102" s="93">
        <v>20674.007142857139</v>
      </c>
    </row>
    <row r="103" spans="1:8" ht="25.5" customHeight="1" x14ac:dyDescent="0.25">
      <c r="A103" s="54" t="s">
        <v>281</v>
      </c>
      <c r="B103" s="58" t="s">
        <v>251</v>
      </c>
      <c r="C103" s="43"/>
      <c r="D103" s="43"/>
      <c r="E103" s="103">
        <f>SUM(E104:E110)</f>
        <v>47423.299999999996</v>
      </c>
      <c r="F103" s="43"/>
      <c r="G103" s="43"/>
      <c r="H103" s="103">
        <f>SUM(H104:H110)</f>
        <v>47423.299999999996</v>
      </c>
    </row>
    <row r="104" spans="1:8" ht="23.25" customHeight="1" x14ac:dyDescent="0.25">
      <c r="A104" s="67" t="s">
        <v>283</v>
      </c>
      <c r="B104" s="45" t="s">
        <v>252</v>
      </c>
      <c r="C104" s="43" t="s">
        <v>10</v>
      </c>
      <c r="D104" s="43">
        <v>2</v>
      </c>
      <c r="E104" s="93">
        <v>1816.3428571428572</v>
      </c>
      <c r="F104" s="43" t="s">
        <v>10</v>
      </c>
      <c r="G104" s="43">
        <v>2</v>
      </c>
      <c r="H104" s="93">
        <v>1816.3428571428572</v>
      </c>
    </row>
    <row r="105" spans="1:8" ht="31.5" customHeight="1" x14ac:dyDescent="0.25">
      <c r="A105" s="67" t="s">
        <v>370</v>
      </c>
      <c r="B105" s="45" t="s">
        <v>253</v>
      </c>
      <c r="C105" s="43" t="s">
        <v>13</v>
      </c>
      <c r="D105" s="43">
        <v>7</v>
      </c>
      <c r="E105" s="93">
        <v>34512.865178571425</v>
      </c>
      <c r="F105" s="43" t="s">
        <v>13</v>
      </c>
      <c r="G105" s="43">
        <v>7</v>
      </c>
      <c r="H105" s="93">
        <v>34512.865178571425</v>
      </c>
    </row>
    <row r="106" spans="1:8" ht="25.5" customHeight="1" x14ac:dyDescent="0.25">
      <c r="A106" s="67" t="s">
        <v>371</v>
      </c>
      <c r="B106" s="45" t="s">
        <v>247</v>
      </c>
      <c r="C106" s="43" t="s">
        <v>10</v>
      </c>
      <c r="D106" s="43">
        <v>1</v>
      </c>
      <c r="E106" s="93">
        <v>481.15178571428567</v>
      </c>
      <c r="F106" s="43" t="s">
        <v>10</v>
      </c>
      <c r="G106" s="43">
        <v>1</v>
      </c>
      <c r="H106" s="93">
        <v>481.15178571428567</v>
      </c>
    </row>
    <row r="107" spans="1:8" ht="18.75" customHeight="1" x14ac:dyDescent="0.25">
      <c r="A107" s="70"/>
      <c r="B107" s="45" t="s">
        <v>75</v>
      </c>
      <c r="C107" s="43"/>
      <c r="D107" s="43"/>
      <c r="E107" s="103"/>
      <c r="F107" s="43"/>
      <c r="G107" s="43"/>
      <c r="H107" s="103"/>
    </row>
    <row r="108" spans="1:8" ht="38.25" customHeight="1" x14ac:dyDescent="0.25">
      <c r="A108" s="67" t="s">
        <v>372</v>
      </c>
      <c r="B108" s="33" t="s">
        <v>254</v>
      </c>
      <c r="C108" s="34" t="s">
        <v>8</v>
      </c>
      <c r="D108" s="34">
        <v>1</v>
      </c>
      <c r="E108" s="93">
        <v>4807.8044642857139</v>
      </c>
      <c r="F108" s="34" t="s">
        <v>8</v>
      </c>
      <c r="G108" s="34">
        <v>1</v>
      </c>
      <c r="H108" s="93">
        <v>4807.8044642857139</v>
      </c>
    </row>
    <row r="109" spans="1:8" ht="36" customHeight="1" x14ac:dyDescent="0.25">
      <c r="A109" s="67" t="s">
        <v>373</v>
      </c>
      <c r="B109" s="33" t="s">
        <v>255</v>
      </c>
      <c r="C109" s="34" t="s">
        <v>8</v>
      </c>
      <c r="D109" s="34">
        <v>1</v>
      </c>
      <c r="E109" s="93">
        <v>2902.5678571428571</v>
      </c>
      <c r="F109" s="34" t="s">
        <v>8</v>
      </c>
      <c r="G109" s="34">
        <v>1</v>
      </c>
      <c r="H109" s="93">
        <v>2902.5678571428571</v>
      </c>
    </row>
    <row r="110" spans="1:8" ht="33.75" customHeight="1" x14ac:dyDescent="0.25">
      <c r="A110" s="67" t="s">
        <v>374</v>
      </c>
      <c r="B110" s="33" t="s">
        <v>256</v>
      </c>
      <c r="C110" s="34" t="s">
        <v>8</v>
      </c>
      <c r="D110" s="34">
        <v>1</v>
      </c>
      <c r="E110" s="93">
        <v>2902.5678571428571</v>
      </c>
      <c r="F110" s="34" t="s">
        <v>8</v>
      </c>
      <c r="G110" s="34">
        <v>1</v>
      </c>
      <c r="H110" s="93">
        <v>2902.5678571428571</v>
      </c>
    </row>
    <row r="111" spans="1:8" ht="23.25" customHeight="1" x14ac:dyDescent="0.25">
      <c r="A111" s="54" t="s">
        <v>375</v>
      </c>
      <c r="B111" s="58" t="s">
        <v>86</v>
      </c>
      <c r="C111" s="43"/>
      <c r="D111" s="43"/>
      <c r="E111" s="103">
        <f>SUM(E112:E122)</f>
        <v>144509.53303571427</v>
      </c>
      <c r="F111" s="43"/>
      <c r="G111" s="43"/>
      <c r="H111" s="103">
        <f>SUM(H112:H122)</f>
        <v>20633.241071428569</v>
      </c>
    </row>
    <row r="112" spans="1:8" ht="34.5" customHeight="1" x14ac:dyDescent="0.25">
      <c r="A112" s="67" t="s">
        <v>376</v>
      </c>
      <c r="B112" s="45" t="s">
        <v>253</v>
      </c>
      <c r="C112" s="43" t="s">
        <v>13</v>
      </c>
      <c r="D112" s="43">
        <v>5</v>
      </c>
      <c r="E112" s="93">
        <v>24652.046428571426</v>
      </c>
      <c r="F112" s="43"/>
      <c r="G112" s="43"/>
      <c r="H112" s="93"/>
    </row>
    <row r="113" spans="1:8" ht="33" customHeight="1" x14ac:dyDescent="0.25">
      <c r="A113" s="67" t="s">
        <v>377</v>
      </c>
      <c r="B113" s="45" t="s">
        <v>45</v>
      </c>
      <c r="C113" s="43" t="s">
        <v>13</v>
      </c>
      <c r="D113" s="43">
        <v>12</v>
      </c>
      <c r="E113" s="93">
        <v>76873.967857142852</v>
      </c>
      <c r="F113" s="43"/>
      <c r="G113" s="43"/>
      <c r="H113" s="93"/>
    </row>
    <row r="114" spans="1:8" ht="27" customHeight="1" x14ac:dyDescent="0.25">
      <c r="A114" s="67" t="s">
        <v>378</v>
      </c>
      <c r="B114" s="45" t="s">
        <v>258</v>
      </c>
      <c r="C114" s="43" t="s">
        <v>10</v>
      </c>
      <c r="D114" s="43">
        <v>6</v>
      </c>
      <c r="E114" s="93">
        <v>2793.7848214285714</v>
      </c>
      <c r="F114" s="43" t="s">
        <v>10</v>
      </c>
      <c r="G114" s="43">
        <v>6</v>
      </c>
      <c r="H114" s="93">
        <v>2793.7848214285714</v>
      </c>
    </row>
    <row r="115" spans="1:8" ht="18" customHeight="1" x14ac:dyDescent="0.25">
      <c r="A115" s="67" t="s">
        <v>379</v>
      </c>
      <c r="B115" s="45" t="s">
        <v>259</v>
      </c>
      <c r="C115" s="43" t="s">
        <v>10</v>
      </c>
      <c r="D115" s="43">
        <v>6</v>
      </c>
      <c r="E115" s="93">
        <v>22350.277678571427</v>
      </c>
      <c r="F115" s="43"/>
      <c r="G115" s="43"/>
      <c r="H115" s="93"/>
    </row>
    <row r="116" spans="1:8" ht="27" customHeight="1" x14ac:dyDescent="0.25">
      <c r="A116" s="67" t="s">
        <v>380</v>
      </c>
      <c r="B116" s="45" t="s">
        <v>98</v>
      </c>
      <c r="C116" s="43" t="s">
        <v>10</v>
      </c>
      <c r="D116" s="43">
        <v>4</v>
      </c>
      <c r="E116" s="93">
        <v>2175.0294642857139</v>
      </c>
      <c r="F116" s="43" t="s">
        <v>10</v>
      </c>
      <c r="G116" s="43">
        <v>4</v>
      </c>
      <c r="H116" s="93">
        <v>2175.0294642857139</v>
      </c>
    </row>
    <row r="117" spans="1:8" ht="18.75" x14ac:dyDescent="0.25">
      <c r="A117" s="20"/>
      <c r="B117" s="45" t="s">
        <v>75</v>
      </c>
      <c r="C117" s="43"/>
      <c r="D117" s="43"/>
      <c r="E117" s="93"/>
      <c r="F117" s="43"/>
      <c r="G117" s="43"/>
      <c r="H117" s="93"/>
    </row>
    <row r="118" spans="1:8" ht="23.25" customHeight="1" x14ac:dyDescent="0.25">
      <c r="A118" s="67" t="s">
        <v>381</v>
      </c>
      <c r="B118" s="33" t="s">
        <v>260</v>
      </c>
      <c r="C118" s="34" t="s">
        <v>8</v>
      </c>
      <c r="D118" s="34">
        <v>1</v>
      </c>
      <c r="E118" s="93">
        <v>3855.1857142857139</v>
      </c>
      <c r="F118" s="34" t="s">
        <v>8</v>
      </c>
      <c r="G118" s="34">
        <v>1</v>
      </c>
      <c r="H118" s="93">
        <v>3855.1857142857139</v>
      </c>
    </row>
    <row r="119" spans="1:8" ht="33.75" customHeight="1" x14ac:dyDescent="0.25">
      <c r="A119" s="67" t="s">
        <v>382</v>
      </c>
      <c r="B119" s="33" t="s">
        <v>261</v>
      </c>
      <c r="C119" s="34" t="s">
        <v>8</v>
      </c>
      <c r="D119" s="34">
        <v>1</v>
      </c>
      <c r="E119" s="93">
        <v>3617.0312499999995</v>
      </c>
      <c r="F119" s="34" t="s">
        <v>8</v>
      </c>
      <c r="G119" s="34">
        <v>1</v>
      </c>
      <c r="H119" s="93">
        <v>3617.0312499999995</v>
      </c>
    </row>
    <row r="120" spans="1:8" ht="39" customHeight="1" x14ac:dyDescent="0.25">
      <c r="A120" s="67" t="s">
        <v>383</v>
      </c>
      <c r="B120" s="33" t="s">
        <v>262</v>
      </c>
      <c r="C120" s="34" t="s">
        <v>8</v>
      </c>
      <c r="D120" s="34">
        <v>1</v>
      </c>
      <c r="E120" s="93">
        <v>3617.0312499999995</v>
      </c>
      <c r="F120" s="34" t="s">
        <v>8</v>
      </c>
      <c r="G120" s="34">
        <v>1</v>
      </c>
      <c r="H120" s="93">
        <v>3617.0312499999995</v>
      </c>
    </row>
    <row r="121" spans="1:8" ht="20.25" customHeight="1" x14ac:dyDescent="0.25">
      <c r="A121" s="67" t="s">
        <v>384</v>
      </c>
      <c r="B121" s="45" t="s">
        <v>263</v>
      </c>
      <c r="C121" s="43" t="s">
        <v>10</v>
      </c>
      <c r="D121" s="43">
        <v>2</v>
      </c>
      <c r="E121" s="93">
        <v>2947.2794642857139</v>
      </c>
      <c r="F121" s="43" t="s">
        <v>10</v>
      </c>
      <c r="G121" s="43">
        <v>2</v>
      </c>
      <c r="H121" s="93">
        <v>2947.2794642857139</v>
      </c>
    </row>
    <row r="122" spans="1:8" ht="21" customHeight="1" x14ac:dyDescent="0.25">
      <c r="A122" s="67" t="s">
        <v>385</v>
      </c>
      <c r="B122" s="45" t="s">
        <v>99</v>
      </c>
      <c r="C122" s="43" t="s">
        <v>10</v>
      </c>
      <c r="D122" s="43">
        <v>4</v>
      </c>
      <c r="E122" s="93">
        <v>1627.899107142857</v>
      </c>
      <c r="F122" s="43" t="s">
        <v>10</v>
      </c>
      <c r="G122" s="43">
        <v>4</v>
      </c>
      <c r="H122" s="93">
        <v>1627.899107142857</v>
      </c>
    </row>
    <row r="123" spans="1:8" ht="33.75" customHeight="1" x14ac:dyDescent="0.25">
      <c r="A123" s="54" t="s">
        <v>284</v>
      </c>
      <c r="B123" s="58" t="s">
        <v>264</v>
      </c>
      <c r="C123" s="43"/>
      <c r="D123" s="43"/>
      <c r="E123" s="103">
        <f>SUM(E124:E136)</f>
        <v>1273.125</v>
      </c>
      <c r="F123" s="43"/>
      <c r="G123" s="43"/>
      <c r="H123" s="103">
        <f>SUM(H124:H136)</f>
        <v>1273.125</v>
      </c>
    </row>
    <row r="124" spans="1:8" ht="33" customHeight="1" x14ac:dyDescent="0.25">
      <c r="A124" s="56" t="s">
        <v>386</v>
      </c>
      <c r="B124" s="115" t="s">
        <v>387</v>
      </c>
      <c r="C124" s="71" t="s">
        <v>10</v>
      </c>
      <c r="D124" s="72">
        <v>1</v>
      </c>
      <c r="E124" s="93">
        <v>3.1249999999999996</v>
      </c>
      <c r="F124" s="71" t="s">
        <v>10</v>
      </c>
      <c r="G124" s="72">
        <v>1</v>
      </c>
      <c r="H124" s="93">
        <v>3.1249999999999996</v>
      </c>
    </row>
    <row r="125" spans="1:8" ht="33" customHeight="1" x14ac:dyDescent="0.25">
      <c r="A125" s="56" t="s">
        <v>388</v>
      </c>
      <c r="B125" s="115" t="s">
        <v>389</v>
      </c>
      <c r="C125" s="71" t="s">
        <v>10</v>
      </c>
      <c r="D125" s="72">
        <v>6</v>
      </c>
      <c r="E125" s="93">
        <v>9.5892857142857135</v>
      </c>
      <c r="F125" s="71" t="s">
        <v>10</v>
      </c>
      <c r="G125" s="72">
        <v>6</v>
      </c>
      <c r="H125" s="93">
        <v>9.5892857142857135</v>
      </c>
    </row>
    <row r="126" spans="1:8" ht="23.25" customHeight="1" x14ac:dyDescent="0.25">
      <c r="A126" s="56" t="s">
        <v>390</v>
      </c>
      <c r="B126" s="116" t="s">
        <v>266</v>
      </c>
      <c r="C126" s="67" t="s">
        <v>10</v>
      </c>
      <c r="D126" s="72" t="s">
        <v>306</v>
      </c>
      <c r="E126" s="93">
        <v>1.3392857142857142</v>
      </c>
      <c r="F126" s="67" t="s">
        <v>10</v>
      </c>
      <c r="G126" s="72" t="s">
        <v>306</v>
      </c>
      <c r="H126" s="93">
        <v>1.3392857142857142</v>
      </c>
    </row>
    <row r="127" spans="1:8" ht="29.25" customHeight="1" x14ac:dyDescent="0.25">
      <c r="A127" s="56" t="s">
        <v>391</v>
      </c>
      <c r="B127" s="115" t="s">
        <v>392</v>
      </c>
      <c r="C127" s="71" t="s">
        <v>169</v>
      </c>
      <c r="D127" s="72">
        <v>2</v>
      </c>
      <c r="E127" s="93">
        <v>0.7142857142857143</v>
      </c>
      <c r="F127" s="71" t="s">
        <v>169</v>
      </c>
      <c r="G127" s="72">
        <v>2</v>
      </c>
      <c r="H127" s="93">
        <v>0.7142857142857143</v>
      </c>
    </row>
    <row r="128" spans="1:8" ht="21.75" customHeight="1" x14ac:dyDescent="0.25">
      <c r="A128" s="56" t="s">
        <v>393</v>
      </c>
      <c r="B128" s="115" t="s">
        <v>394</v>
      </c>
      <c r="C128" s="71" t="s">
        <v>184</v>
      </c>
      <c r="D128" s="72">
        <v>160</v>
      </c>
      <c r="E128" s="93">
        <v>601.57142857142856</v>
      </c>
      <c r="F128" s="71" t="s">
        <v>184</v>
      </c>
      <c r="G128" s="72">
        <v>160</v>
      </c>
      <c r="H128" s="93">
        <v>601.57142857142856</v>
      </c>
    </row>
    <row r="129" spans="1:8" ht="23.25" customHeight="1" x14ac:dyDescent="0.25">
      <c r="A129" s="56" t="s">
        <v>395</v>
      </c>
      <c r="B129" s="115" t="s">
        <v>396</v>
      </c>
      <c r="C129" s="71" t="s">
        <v>184</v>
      </c>
      <c r="D129" s="72">
        <v>70</v>
      </c>
      <c r="E129" s="93">
        <v>31.249999999999996</v>
      </c>
      <c r="F129" s="71" t="s">
        <v>184</v>
      </c>
      <c r="G129" s="72">
        <v>70</v>
      </c>
      <c r="H129" s="93">
        <v>31.249999999999996</v>
      </c>
    </row>
    <row r="130" spans="1:8" ht="33" x14ac:dyDescent="0.25">
      <c r="A130" s="56" t="s">
        <v>397</v>
      </c>
      <c r="B130" s="115" t="s">
        <v>398</v>
      </c>
      <c r="C130" s="71" t="s">
        <v>10</v>
      </c>
      <c r="D130" s="72">
        <v>15</v>
      </c>
      <c r="E130" s="93">
        <v>6.0267857142857135</v>
      </c>
      <c r="F130" s="71" t="s">
        <v>10</v>
      </c>
      <c r="G130" s="72">
        <v>15</v>
      </c>
      <c r="H130" s="93">
        <v>6.0267857142857135</v>
      </c>
    </row>
    <row r="131" spans="1:8" ht="18.75" x14ac:dyDescent="0.25">
      <c r="A131" s="56" t="s">
        <v>399</v>
      </c>
      <c r="B131" s="115" t="s">
        <v>268</v>
      </c>
      <c r="C131" s="71" t="s">
        <v>307</v>
      </c>
      <c r="D131" s="72">
        <v>2</v>
      </c>
      <c r="E131" s="93">
        <v>1.4285714285714286</v>
      </c>
      <c r="F131" s="71" t="s">
        <v>307</v>
      </c>
      <c r="G131" s="72">
        <v>2</v>
      </c>
      <c r="H131" s="93">
        <v>1.4285714285714286</v>
      </c>
    </row>
    <row r="132" spans="1:8" ht="24.75" customHeight="1" x14ac:dyDescent="0.25">
      <c r="A132" s="56" t="s">
        <v>400</v>
      </c>
      <c r="B132" s="117" t="s">
        <v>269</v>
      </c>
      <c r="C132" s="60" t="s">
        <v>10</v>
      </c>
      <c r="D132" s="72">
        <v>25</v>
      </c>
      <c r="E132" s="93">
        <v>602.67857142857133</v>
      </c>
      <c r="F132" s="60" t="s">
        <v>10</v>
      </c>
      <c r="G132" s="72">
        <v>25</v>
      </c>
      <c r="H132" s="93">
        <v>602.67857142857133</v>
      </c>
    </row>
    <row r="133" spans="1:8" ht="18.75" x14ac:dyDescent="0.25">
      <c r="A133" s="56" t="s">
        <v>401</v>
      </c>
      <c r="B133" s="117" t="s">
        <v>270</v>
      </c>
      <c r="C133" s="72" t="s">
        <v>10</v>
      </c>
      <c r="D133" s="72">
        <v>10</v>
      </c>
      <c r="E133" s="93">
        <v>8.0357142857142847</v>
      </c>
      <c r="F133" s="72" t="s">
        <v>10</v>
      </c>
      <c r="G133" s="72">
        <v>10</v>
      </c>
      <c r="H133" s="93">
        <v>8.0357142857142847</v>
      </c>
    </row>
    <row r="134" spans="1:8" ht="18.75" x14ac:dyDescent="0.25">
      <c r="A134" s="56" t="s">
        <v>402</v>
      </c>
      <c r="B134" s="115" t="s">
        <v>403</v>
      </c>
      <c r="C134" s="71" t="s">
        <v>184</v>
      </c>
      <c r="D134" s="72">
        <v>3</v>
      </c>
      <c r="E134" s="93">
        <v>0.9375</v>
      </c>
      <c r="F134" s="71" t="s">
        <v>184</v>
      </c>
      <c r="G134" s="72">
        <v>3</v>
      </c>
      <c r="H134" s="93">
        <v>0.9375</v>
      </c>
    </row>
    <row r="135" spans="1:8" ht="18.75" x14ac:dyDescent="0.25">
      <c r="A135" s="56" t="s">
        <v>404</v>
      </c>
      <c r="B135" s="115" t="s">
        <v>405</v>
      </c>
      <c r="C135" s="71" t="s">
        <v>184</v>
      </c>
      <c r="D135" s="72">
        <v>10</v>
      </c>
      <c r="E135" s="105">
        <v>3.5714285714285712</v>
      </c>
      <c r="F135" s="71" t="s">
        <v>184</v>
      </c>
      <c r="G135" s="72">
        <v>10</v>
      </c>
      <c r="H135" s="105">
        <v>3.5714285714285712</v>
      </c>
    </row>
    <row r="136" spans="1:8" ht="33" customHeight="1" x14ac:dyDescent="0.25">
      <c r="A136" s="56" t="s">
        <v>406</v>
      </c>
      <c r="B136" s="115" t="s">
        <v>407</v>
      </c>
      <c r="C136" s="60" t="s">
        <v>308</v>
      </c>
      <c r="D136" s="72">
        <v>1</v>
      </c>
      <c r="E136" s="93">
        <v>2.8571428571428572</v>
      </c>
      <c r="F136" s="60" t="s">
        <v>308</v>
      </c>
      <c r="G136" s="72">
        <v>1</v>
      </c>
      <c r="H136" s="93">
        <v>2.8571428571428572</v>
      </c>
    </row>
    <row r="137" spans="1:8" ht="32.25" customHeight="1" x14ac:dyDescent="0.25">
      <c r="A137" s="54" t="s">
        <v>286</v>
      </c>
      <c r="B137" s="58" t="s">
        <v>408</v>
      </c>
      <c r="C137" s="43"/>
      <c r="D137" s="72"/>
      <c r="E137" s="103">
        <f>SUM(E138:E150)</f>
        <v>1355.1517857142858</v>
      </c>
      <c r="F137" s="43"/>
      <c r="G137" s="72"/>
      <c r="H137" s="103">
        <f>SUM(H138:H150)</f>
        <v>1355.1517857142858</v>
      </c>
    </row>
    <row r="138" spans="1:8" ht="35.25" customHeight="1" x14ac:dyDescent="0.25">
      <c r="A138" s="56" t="s">
        <v>287</v>
      </c>
      <c r="B138" s="115" t="s">
        <v>387</v>
      </c>
      <c r="C138" s="71" t="s">
        <v>10</v>
      </c>
      <c r="D138" s="72">
        <v>1</v>
      </c>
      <c r="E138" s="93">
        <v>3.1249999999999996</v>
      </c>
      <c r="F138" s="71" t="s">
        <v>10</v>
      </c>
      <c r="G138" s="72">
        <v>1</v>
      </c>
      <c r="H138" s="93">
        <v>3.1249999999999996</v>
      </c>
    </row>
    <row r="139" spans="1:8" ht="36" customHeight="1" x14ac:dyDescent="0.25">
      <c r="A139" s="56" t="s">
        <v>100</v>
      </c>
      <c r="B139" s="115" t="s">
        <v>389</v>
      </c>
      <c r="C139" s="71" t="s">
        <v>10</v>
      </c>
      <c r="D139" s="72">
        <v>6</v>
      </c>
      <c r="E139" s="93">
        <v>9.5892857142857135</v>
      </c>
      <c r="F139" s="71" t="s">
        <v>10</v>
      </c>
      <c r="G139" s="72">
        <v>6</v>
      </c>
      <c r="H139" s="93">
        <v>9.5892857142857135</v>
      </c>
    </row>
    <row r="140" spans="1:8" ht="21.75" customHeight="1" x14ac:dyDescent="0.25">
      <c r="A140" s="56" t="s">
        <v>288</v>
      </c>
      <c r="B140" s="116" t="s">
        <v>266</v>
      </c>
      <c r="C140" s="67" t="s">
        <v>10</v>
      </c>
      <c r="D140" s="72">
        <v>50</v>
      </c>
      <c r="E140" s="93">
        <v>0.6696428571428571</v>
      </c>
      <c r="F140" s="67" t="s">
        <v>10</v>
      </c>
      <c r="G140" s="72">
        <v>50</v>
      </c>
      <c r="H140" s="93">
        <v>0.6696428571428571</v>
      </c>
    </row>
    <row r="141" spans="1:8" ht="33" customHeight="1" x14ac:dyDescent="0.25">
      <c r="A141" s="56" t="s">
        <v>290</v>
      </c>
      <c r="B141" s="115" t="s">
        <v>392</v>
      </c>
      <c r="C141" s="71" t="s">
        <v>169</v>
      </c>
      <c r="D141" s="72">
        <v>5</v>
      </c>
      <c r="E141" s="93">
        <v>1.7857142857142856</v>
      </c>
      <c r="F141" s="71" t="s">
        <v>169</v>
      </c>
      <c r="G141" s="72">
        <v>5</v>
      </c>
      <c r="H141" s="93">
        <v>1.7857142857142856</v>
      </c>
    </row>
    <row r="142" spans="1:8" ht="21.75" customHeight="1" x14ac:dyDescent="0.25">
      <c r="A142" s="56" t="s">
        <v>292</v>
      </c>
      <c r="B142" s="115" t="s">
        <v>409</v>
      </c>
      <c r="C142" s="71" t="s">
        <v>184</v>
      </c>
      <c r="D142" s="72">
        <v>180</v>
      </c>
      <c r="E142" s="93">
        <v>676.76785714285711</v>
      </c>
      <c r="F142" s="71" t="s">
        <v>184</v>
      </c>
      <c r="G142" s="72">
        <v>180</v>
      </c>
      <c r="H142" s="93">
        <v>676.76785714285711</v>
      </c>
    </row>
    <row r="143" spans="1:8" ht="22.5" customHeight="1" x14ac:dyDescent="0.25">
      <c r="A143" s="56" t="s">
        <v>296</v>
      </c>
      <c r="B143" s="115" t="s">
        <v>396</v>
      </c>
      <c r="C143" s="71" t="s">
        <v>184</v>
      </c>
      <c r="D143" s="72">
        <v>70</v>
      </c>
      <c r="E143" s="93">
        <v>31.249999999999996</v>
      </c>
      <c r="F143" s="71" t="s">
        <v>184</v>
      </c>
      <c r="G143" s="72">
        <v>70</v>
      </c>
      <c r="H143" s="93">
        <v>31.249999999999996</v>
      </c>
    </row>
    <row r="144" spans="1:8" ht="21.75" customHeight="1" x14ac:dyDescent="0.25">
      <c r="A144" s="56" t="s">
        <v>303</v>
      </c>
      <c r="B144" s="115" t="s">
        <v>267</v>
      </c>
      <c r="C144" s="71" t="s">
        <v>10</v>
      </c>
      <c r="D144" s="72">
        <v>25</v>
      </c>
      <c r="E144" s="93">
        <v>10.044642857142856</v>
      </c>
      <c r="F144" s="71" t="s">
        <v>10</v>
      </c>
      <c r="G144" s="72">
        <v>25</v>
      </c>
      <c r="H144" s="93">
        <v>10.044642857142856</v>
      </c>
    </row>
    <row r="145" spans="1:8" ht="17.25" customHeight="1" x14ac:dyDescent="0.25">
      <c r="A145" s="56" t="s">
        <v>304</v>
      </c>
      <c r="B145" s="115" t="s">
        <v>268</v>
      </c>
      <c r="C145" s="71" t="s">
        <v>307</v>
      </c>
      <c r="D145" s="72">
        <v>2</v>
      </c>
      <c r="E145" s="93">
        <v>1.4285714285714286</v>
      </c>
      <c r="F145" s="71" t="s">
        <v>307</v>
      </c>
      <c r="G145" s="72">
        <v>2</v>
      </c>
      <c r="H145" s="93">
        <v>1.4285714285714286</v>
      </c>
    </row>
    <row r="146" spans="1:8" ht="18.75" x14ac:dyDescent="0.25">
      <c r="A146" s="56" t="s">
        <v>410</v>
      </c>
      <c r="B146" s="117" t="s">
        <v>269</v>
      </c>
      <c r="C146" s="60" t="s">
        <v>10</v>
      </c>
      <c r="D146" s="72">
        <v>25</v>
      </c>
      <c r="E146" s="93">
        <v>602.67857142857133</v>
      </c>
      <c r="F146" s="60" t="s">
        <v>10</v>
      </c>
      <c r="G146" s="72">
        <v>25</v>
      </c>
      <c r="H146" s="93">
        <v>602.67857142857133</v>
      </c>
    </row>
    <row r="147" spans="1:8" ht="23.25" customHeight="1" x14ac:dyDescent="0.25">
      <c r="A147" s="56" t="s">
        <v>411</v>
      </c>
      <c r="B147" s="117" t="s">
        <v>270</v>
      </c>
      <c r="C147" s="72" t="s">
        <v>10</v>
      </c>
      <c r="D147" s="72">
        <v>10</v>
      </c>
      <c r="E147" s="93">
        <v>8.0357142857142847</v>
      </c>
      <c r="F147" s="72" t="s">
        <v>10</v>
      </c>
      <c r="G147" s="72">
        <v>10</v>
      </c>
      <c r="H147" s="93">
        <v>8.0357142857142847</v>
      </c>
    </row>
    <row r="148" spans="1:8" ht="19.5" customHeight="1" x14ac:dyDescent="0.25">
      <c r="A148" s="56" t="s">
        <v>412</v>
      </c>
      <c r="B148" s="115" t="s">
        <v>271</v>
      </c>
      <c r="C148" s="71" t="s">
        <v>184</v>
      </c>
      <c r="D148" s="72">
        <v>5</v>
      </c>
      <c r="E148" s="93">
        <v>1.5624999999999998</v>
      </c>
      <c r="F148" s="71" t="s">
        <v>184</v>
      </c>
      <c r="G148" s="72">
        <v>5</v>
      </c>
      <c r="H148" s="93">
        <v>1.5624999999999998</v>
      </c>
    </row>
    <row r="149" spans="1:8" ht="18.75" x14ac:dyDescent="0.25">
      <c r="A149" s="56" t="s">
        <v>413</v>
      </c>
      <c r="B149" s="115" t="s">
        <v>272</v>
      </c>
      <c r="C149" s="71" t="s">
        <v>184</v>
      </c>
      <c r="D149" s="72">
        <v>15</v>
      </c>
      <c r="E149" s="93">
        <v>5.3571428571428568</v>
      </c>
      <c r="F149" s="71" t="s">
        <v>184</v>
      </c>
      <c r="G149" s="72">
        <v>15</v>
      </c>
      <c r="H149" s="93">
        <v>5.3571428571428568</v>
      </c>
    </row>
    <row r="150" spans="1:8" ht="29.25" customHeight="1" x14ac:dyDescent="0.25">
      <c r="A150" s="56" t="s">
        <v>414</v>
      </c>
      <c r="B150" s="115" t="s">
        <v>407</v>
      </c>
      <c r="C150" s="73" t="s">
        <v>308</v>
      </c>
      <c r="D150" s="72">
        <v>1</v>
      </c>
      <c r="E150" s="93">
        <v>2.8571428571428572</v>
      </c>
      <c r="F150" s="73" t="s">
        <v>308</v>
      </c>
      <c r="G150" s="72">
        <v>1</v>
      </c>
      <c r="H150" s="93">
        <v>2.8571428571428572</v>
      </c>
    </row>
    <row r="151" spans="1:8" ht="18.75" x14ac:dyDescent="0.25">
      <c r="A151" s="54" t="s">
        <v>415</v>
      </c>
      <c r="B151" s="58" t="s">
        <v>273</v>
      </c>
      <c r="C151" s="43"/>
      <c r="D151" s="43"/>
      <c r="E151" s="103">
        <f>SUM(E152:E156)</f>
        <v>21478.997767857138</v>
      </c>
      <c r="F151" s="43"/>
      <c r="G151" s="43"/>
      <c r="H151" s="103">
        <f>SUM(H152:H156)</f>
        <v>256.63124999999997</v>
      </c>
    </row>
    <row r="152" spans="1:8" ht="33" x14ac:dyDescent="0.25">
      <c r="A152" s="56" t="s">
        <v>416</v>
      </c>
      <c r="B152" s="45" t="s">
        <v>253</v>
      </c>
      <c r="C152" s="43" t="s">
        <v>13</v>
      </c>
      <c r="D152" s="43">
        <v>6</v>
      </c>
      <c r="E152" s="93">
        <v>11638.050892857142</v>
      </c>
      <c r="F152" s="43"/>
      <c r="G152" s="43"/>
      <c r="H152" s="93"/>
    </row>
    <row r="153" spans="1:8" ht="33" x14ac:dyDescent="0.25">
      <c r="A153" s="56" t="s">
        <v>417</v>
      </c>
      <c r="B153" s="45" t="s">
        <v>45</v>
      </c>
      <c r="C153" s="43" t="s">
        <v>13</v>
      </c>
      <c r="D153" s="43">
        <v>4</v>
      </c>
      <c r="E153" s="93">
        <v>9584.3156249999975</v>
      </c>
      <c r="F153" s="43"/>
      <c r="G153" s="43"/>
      <c r="H153" s="93"/>
    </row>
    <row r="154" spans="1:8" ht="21.75" customHeight="1" x14ac:dyDescent="0.25">
      <c r="A154" s="56" t="s">
        <v>418</v>
      </c>
      <c r="B154" s="42" t="s">
        <v>275</v>
      </c>
      <c r="C154" s="43" t="s">
        <v>10</v>
      </c>
      <c r="D154" s="43">
        <v>6</v>
      </c>
      <c r="E154" s="93">
        <v>98.092857142857142</v>
      </c>
      <c r="F154" s="43" t="s">
        <v>10</v>
      </c>
      <c r="G154" s="43">
        <v>6</v>
      </c>
      <c r="H154" s="93">
        <v>98.092857142857142</v>
      </c>
    </row>
    <row r="155" spans="1:8" ht="18.75" x14ac:dyDescent="0.25">
      <c r="A155" s="56" t="s">
        <v>419</v>
      </c>
      <c r="B155" s="74" t="s">
        <v>276</v>
      </c>
      <c r="C155" s="43" t="s">
        <v>10</v>
      </c>
      <c r="D155" s="43">
        <v>6</v>
      </c>
      <c r="E155" s="93">
        <v>95.957142857142841</v>
      </c>
      <c r="F155" s="43" t="s">
        <v>10</v>
      </c>
      <c r="G155" s="43">
        <v>6</v>
      </c>
      <c r="H155" s="93">
        <v>95.957142857142841</v>
      </c>
    </row>
    <row r="156" spans="1:8" ht="25.5" customHeight="1" x14ac:dyDescent="0.25">
      <c r="A156" s="56" t="s">
        <v>420</v>
      </c>
      <c r="B156" s="74" t="s">
        <v>277</v>
      </c>
      <c r="C156" s="43" t="s">
        <v>10</v>
      </c>
      <c r="D156" s="43">
        <v>6</v>
      </c>
      <c r="E156" s="93">
        <v>62.58124999999999</v>
      </c>
      <c r="F156" s="43" t="s">
        <v>10</v>
      </c>
      <c r="G156" s="43">
        <v>6</v>
      </c>
      <c r="H156" s="93">
        <v>62.58124999999999</v>
      </c>
    </row>
    <row r="157" spans="1:8" ht="24.75" customHeight="1" x14ac:dyDescent="0.25">
      <c r="A157" s="75" t="s">
        <v>421</v>
      </c>
      <c r="B157" s="58" t="s">
        <v>96</v>
      </c>
      <c r="C157" s="43"/>
      <c r="D157" s="43"/>
      <c r="E157" s="103">
        <f>SUM(E158:E160)</f>
        <v>1352.8636071428568</v>
      </c>
      <c r="F157" s="43"/>
      <c r="G157" s="43"/>
      <c r="H157" s="103">
        <f>SUM(H158:H160)</f>
        <v>1799.3026071428571</v>
      </c>
    </row>
    <row r="158" spans="1:8" ht="18.75" x14ac:dyDescent="0.25">
      <c r="A158" s="56" t="s">
        <v>422</v>
      </c>
      <c r="B158" s="42" t="s">
        <v>757</v>
      </c>
      <c r="C158" s="60" t="s">
        <v>10</v>
      </c>
      <c r="D158" s="60">
        <v>1</v>
      </c>
      <c r="E158" s="93">
        <v>481.15199999999999</v>
      </c>
      <c r="F158" s="60" t="s">
        <v>10</v>
      </c>
      <c r="G158" s="60">
        <v>4</v>
      </c>
      <c r="H158" s="93">
        <f>481.152+446.439</f>
        <v>927.59100000000001</v>
      </c>
    </row>
    <row r="159" spans="1:8" ht="18.75" x14ac:dyDescent="0.25">
      <c r="A159" s="56" t="s">
        <v>423</v>
      </c>
      <c r="B159" s="42" t="s">
        <v>279</v>
      </c>
      <c r="C159" s="60" t="s">
        <v>10</v>
      </c>
      <c r="D159" s="60">
        <v>1</v>
      </c>
      <c r="E159" s="93">
        <v>611.89017857142846</v>
      </c>
      <c r="F159" s="60" t="s">
        <v>10</v>
      </c>
      <c r="G159" s="60">
        <v>1</v>
      </c>
      <c r="H159" s="93">
        <v>611.89017857142846</v>
      </c>
    </row>
    <row r="160" spans="1:8" ht="24" customHeight="1" x14ac:dyDescent="0.25">
      <c r="A160" s="56" t="s">
        <v>424</v>
      </c>
      <c r="B160" s="42" t="s">
        <v>280</v>
      </c>
      <c r="C160" s="60" t="s">
        <v>10</v>
      </c>
      <c r="D160" s="60">
        <v>6</v>
      </c>
      <c r="E160" s="93">
        <v>259.82142857142856</v>
      </c>
      <c r="F160" s="60" t="s">
        <v>10</v>
      </c>
      <c r="G160" s="60">
        <v>6</v>
      </c>
      <c r="H160" s="93">
        <v>259.82142857142856</v>
      </c>
    </row>
    <row r="161" spans="1:12" ht="19.5" customHeight="1" x14ac:dyDescent="0.25">
      <c r="A161" s="75" t="s">
        <v>425</v>
      </c>
      <c r="B161" s="58" t="s">
        <v>282</v>
      </c>
      <c r="C161" s="43"/>
      <c r="D161" s="43"/>
      <c r="E161" s="103">
        <f>SUM(E162)</f>
        <v>4138.9401785714281</v>
      </c>
      <c r="F161" s="43"/>
      <c r="G161" s="43"/>
      <c r="H161" s="103">
        <f>SUM(H162)</f>
        <v>4138.9401785714281</v>
      </c>
    </row>
    <row r="162" spans="1:12" ht="21" customHeight="1" x14ac:dyDescent="0.25">
      <c r="A162" s="76" t="s">
        <v>426</v>
      </c>
      <c r="B162" s="42" t="s">
        <v>427</v>
      </c>
      <c r="C162" s="43" t="s">
        <v>10</v>
      </c>
      <c r="D162" s="43">
        <v>1</v>
      </c>
      <c r="E162" s="93">
        <v>4138.9401785714281</v>
      </c>
      <c r="F162" s="43" t="s">
        <v>10</v>
      </c>
      <c r="G162" s="43">
        <v>1</v>
      </c>
      <c r="H162" s="93">
        <v>4138.9401785714281</v>
      </c>
    </row>
    <row r="163" spans="1:12" ht="25.5" customHeight="1" x14ac:dyDescent="0.25">
      <c r="A163" s="75" t="s">
        <v>428</v>
      </c>
      <c r="B163" s="58" t="s">
        <v>429</v>
      </c>
      <c r="C163" s="43"/>
      <c r="D163" s="43"/>
      <c r="E163" s="103">
        <f>SUM(E164:E172)</f>
        <v>100746.98124999998</v>
      </c>
      <c r="F163" s="43"/>
      <c r="G163" s="43"/>
      <c r="H163" s="103">
        <f>SUM(H164:H172)</f>
        <v>100746.98124999998</v>
      </c>
    </row>
    <row r="164" spans="1:12" ht="23.25" customHeight="1" x14ac:dyDescent="0.25">
      <c r="A164" s="76" t="s">
        <v>430</v>
      </c>
      <c r="B164" s="77" t="s">
        <v>285</v>
      </c>
      <c r="C164" s="43" t="s">
        <v>10</v>
      </c>
      <c r="D164" s="60">
        <v>1</v>
      </c>
      <c r="E164" s="93">
        <v>6456.747321428571</v>
      </c>
      <c r="F164" s="43" t="s">
        <v>10</v>
      </c>
      <c r="G164" s="60">
        <v>1</v>
      </c>
      <c r="H164" s="93">
        <v>6456.747321428571</v>
      </c>
    </row>
    <row r="165" spans="1:12" ht="31.5" customHeight="1" x14ac:dyDescent="0.25">
      <c r="A165" s="76" t="s">
        <v>431</v>
      </c>
      <c r="B165" s="77" t="s">
        <v>432</v>
      </c>
      <c r="C165" s="43" t="s">
        <v>10</v>
      </c>
      <c r="D165" s="60">
        <v>1</v>
      </c>
      <c r="E165" s="106">
        <v>7605.3026785714283</v>
      </c>
      <c r="F165" s="43" t="s">
        <v>10</v>
      </c>
      <c r="G165" s="60">
        <v>1</v>
      </c>
      <c r="H165" s="106">
        <v>7605.3026785714283</v>
      </c>
    </row>
    <row r="166" spans="1:12" ht="24.75" customHeight="1" x14ac:dyDescent="0.25">
      <c r="A166" s="76" t="s">
        <v>433</v>
      </c>
      <c r="B166" s="77" t="s">
        <v>434</v>
      </c>
      <c r="C166" s="43" t="s">
        <v>10</v>
      </c>
      <c r="D166" s="60">
        <v>1</v>
      </c>
      <c r="E166" s="93">
        <v>4268.2821428571424</v>
      </c>
      <c r="F166" s="43" t="s">
        <v>10</v>
      </c>
      <c r="G166" s="60">
        <v>1</v>
      </c>
      <c r="H166" s="93">
        <v>4268.2821428571424</v>
      </c>
    </row>
    <row r="167" spans="1:12" ht="19.5" customHeight="1" x14ac:dyDescent="0.25">
      <c r="A167" s="76" t="s">
        <v>435</v>
      </c>
      <c r="B167" s="77" t="s">
        <v>436</v>
      </c>
      <c r="C167" s="43" t="s">
        <v>10</v>
      </c>
      <c r="D167" s="60">
        <v>1</v>
      </c>
      <c r="E167" s="93">
        <v>13606.76607142857</v>
      </c>
      <c r="F167" s="43" t="s">
        <v>10</v>
      </c>
      <c r="G167" s="60">
        <v>1</v>
      </c>
      <c r="H167" s="93">
        <v>13606.76607142857</v>
      </c>
    </row>
    <row r="168" spans="1:12" ht="24" customHeight="1" x14ac:dyDescent="0.25">
      <c r="A168" s="76" t="s">
        <v>437</v>
      </c>
      <c r="B168" s="77" t="s">
        <v>438</v>
      </c>
      <c r="C168" s="43" t="s">
        <v>10</v>
      </c>
      <c r="D168" s="60">
        <v>1</v>
      </c>
      <c r="E168" s="93">
        <v>24833.641964285711</v>
      </c>
      <c r="F168" s="43" t="s">
        <v>10</v>
      </c>
      <c r="G168" s="60">
        <v>1</v>
      </c>
      <c r="H168" s="93">
        <v>24833.641964285711</v>
      </c>
    </row>
    <row r="169" spans="1:12" ht="33" x14ac:dyDescent="0.25">
      <c r="A169" s="76" t="s">
        <v>439</v>
      </c>
      <c r="B169" s="77" t="s">
        <v>440</v>
      </c>
      <c r="C169" s="43" t="s">
        <v>10</v>
      </c>
      <c r="D169" s="60">
        <v>1</v>
      </c>
      <c r="E169" s="93">
        <v>12892.799107142855</v>
      </c>
      <c r="F169" s="43" t="s">
        <v>10</v>
      </c>
      <c r="G169" s="60">
        <v>1</v>
      </c>
      <c r="H169" s="93">
        <v>12892.799107142855</v>
      </c>
      <c r="J169" s="23"/>
    </row>
    <row r="170" spans="1:12" ht="33" x14ac:dyDescent="0.25">
      <c r="A170" s="76" t="s">
        <v>441</v>
      </c>
      <c r="B170" s="77" t="s">
        <v>442</v>
      </c>
      <c r="C170" s="43" t="s">
        <v>10</v>
      </c>
      <c r="D170" s="60">
        <v>1</v>
      </c>
      <c r="E170" s="93">
        <v>5887.6428571428569</v>
      </c>
      <c r="F170" s="43" t="s">
        <v>10</v>
      </c>
      <c r="G170" s="60">
        <v>1</v>
      </c>
      <c r="H170" s="93">
        <v>5887.6428571428569</v>
      </c>
    </row>
    <row r="171" spans="1:12" ht="24.75" customHeight="1" x14ac:dyDescent="0.25">
      <c r="A171" s="76" t="s">
        <v>443</v>
      </c>
      <c r="B171" s="77" t="s">
        <v>444</v>
      </c>
      <c r="C171" s="43" t="s">
        <v>10</v>
      </c>
      <c r="D171" s="60">
        <v>1</v>
      </c>
      <c r="E171" s="93">
        <v>7605.3026785714283</v>
      </c>
      <c r="F171" s="43" t="s">
        <v>10</v>
      </c>
      <c r="G171" s="60">
        <v>1</v>
      </c>
      <c r="H171" s="93">
        <v>7605.3026785714283</v>
      </c>
      <c r="I171" s="8"/>
      <c r="J171" s="8"/>
      <c r="K171" s="8"/>
      <c r="L171" s="8"/>
    </row>
    <row r="172" spans="1:12" ht="24" customHeight="1" x14ac:dyDescent="0.25">
      <c r="A172" s="76" t="s">
        <v>445</v>
      </c>
      <c r="B172" s="77" t="s">
        <v>446</v>
      </c>
      <c r="C172" s="43" t="s">
        <v>10</v>
      </c>
      <c r="D172" s="60">
        <v>1</v>
      </c>
      <c r="E172" s="93">
        <v>17590.496428571427</v>
      </c>
      <c r="F172" s="43" t="s">
        <v>10</v>
      </c>
      <c r="G172" s="60">
        <v>1</v>
      </c>
      <c r="H172" s="93">
        <v>17590.496428571427</v>
      </c>
    </row>
    <row r="173" spans="1:12" ht="16.5" x14ac:dyDescent="0.25">
      <c r="A173" s="54"/>
      <c r="B173" s="78"/>
      <c r="C173" s="79"/>
      <c r="D173" s="62"/>
      <c r="E173" s="100"/>
      <c r="F173" s="79"/>
      <c r="G173" s="62"/>
      <c r="H173" s="100"/>
    </row>
    <row r="174" spans="1:12" ht="33" x14ac:dyDescent="0.25">
      <c r="A174" s="80"/>
      <c r="B174" s="39" t="s">
        <v>101</v>
      </c>
      <c r="C174" s="40"/>
      <c r="D174" s="40"/>
      <c r="E174" s="96">
        <f>E175+E181+E187+E218+E235+E407+E457+E484</f>
        <v>191337.13035714283</v>
      </c>
      <c r="F174" s="40"/>
      <c r="G174" s="40"/>
      <c r="H174" s="96">
        <f>H175+H181+H187+H218+H235+H407+H457+H484</f>
        <v>191337.13035714283</v>
      </c>
    </row>
    <row r="175" spans="1:12" ht="33" x14ac:dyDescent="0.25">
      <c r="A175" s="81"/>
      <c r="B175" s="82" t="s">
        <v>102</v>
      </c>
      <c r="C175" s="83"/>
      <c r="D175" s="83"/>
      <c r="E175" s="107">
        <f>E176</f>
        <v>4806.8571428571422</v>
      </c>
      <c r="F175" s="83"/>
      <c r="G175" s="83"/>
      <c r="H175" s="107">
        <f>H176</f>
        <v>4806.8571428571422</v>
      </c>
    </row>
    <row r="176" spans="1:12" ht="18.75" x14ac:dyDescent="0.25">
      <c r="A176" s="54" t="s">
        <v>447</v>
      </c>
      <c r="B176" s="84" t="s">
        <v>22</v>
      </c>
      <c r="C176" s="85"/>
      <c r="D176" s="85"/>
      <c r="E176" s="103">
        <f>SUM(E177:E180)</f>
        <v>4806.8571428571422</v>
      </c>
      <c r="F176" s="85"/>
      <c r="G176" s="85"/>
      <c r="H176" s="103">
        <f>SUM(H177:H180)</f>
        <v>4806.8571428571422</v>
      </c>
    </row>
    <row r="177" spans="1:8" ht="33" x14ac:dyDescent="0.25">
      <c r="A177" s="56" t="s">
        <v>448</v>
      </c>
      <c r="B177" s="50" t="s">
        <v>103</v>
      </c>
      <c r="C177" s="68" t="s">
        <v>10</v>
      </c>
      <c r="D177" s="68">
        <v>4</v>
      </c>
      <c r="E177" s="106">
        <v>2321.4285714285711</v>
      </c>
      <c r="F177" s="68" t="s">
        <v>10</v>
      </c>
      <c r="G177" s="68">
        <v>4</v>
      </c>
      <c r="H177" s="106">
        <v>2321.4285714285711</v>
      </c>
    </row>
    <row r="178" spans="1:8" ht="33" x14ac:dyDescent="0.25">
      <c r="A178" s="56" t="s">
        <v>449</v>
      </c>
      <c r="B178" s="50" t="s">
        <v>104</v>
      </c>
      <c r="C178" s="68" t="s">
        <v>13</v>
      </c>
      <c r="D178" s="68">
        <v>4</v>
      </c>
      <c r="E178" s="106">
        <v>1499.9999999999998</v>
      </c>
      <c r="F178" s="68" t="s">
        <v>13</v>
      </c>
      <c r="G178" s="68">
        <v>4</v>
      </c>
      <c r="H178" s="106">
        <v>1499.9999999999998</v>
      </c>
    </row>
    <row r="179" spans="1:8" ht="18.75" x14ac:dyDescent="0.25">
      <c r="A179" s="56" t="s">
        <v>450</v>
      </c>
      <c r="B179" s="50" t="s">
        <v>105</v>
      </c>
      <c r="C179" s="68" t="s">
        <v>10</v>
      </c>
      <c r="D179" s="68">
        <v>8</v>
      </c>
      <c r="E179" s="93">
        <v>642.85714285714278</v>
      </c>
      <c r="F179" s="68" t="s">
        <v>10</v>
      </c>
      <c r="G179" s="68">
        <v>8</v>
      </c>
      <c r="H179" s="93">
        <v>642.85714285714278</v>
      </c>
    </row>
    <row r="180" spans="1:8" ht="18.75" x14ac:dyDescent="0.25">
      <c r="A180" s="56" t="s">
        <v>451</v>
      </c>
      <c r="B180" s="50" t="s">
        <v>106</v>
      </c>
      <c r="C180" s="68" t="s">
        <v>10</v>
      </c>
      <c r="D180" s="68">
        <v>8</v>
      </c>
      <c r="E180" s="93">
        <v>342.57142857142856</v>
      </c>
      <c r="F180" s="68" t="s">
        <v>10</v>
      </c>
      <c r="G180" s="68">
        <v>8</v>
      </c>
      <c r="H180" s="93">
        <v>342.57142857142856</v>
      </c>
    </row>
    <row r="181" spans="1:8" ht="33" x14ac:dyDescent="0.25">
      <c r="A181" s="81"/>
      <c r="B181" s="82" t="s">
        <v>107</v>
      </c>
      <c r="C181" s="86"/>
      <c r="D181" s="86"/>
      <c r="E181" s="107">
        <f>E182</f>
        <v>2403.4285714285711</v>
      </c>
      <c r="F181" s="86"/>
      <c r="G181" s="86"/>
      <c r="H181" s="107">
        <f>H182</f>
        <v>2403.4285714285711</v>
      </c>
    </row>
    <row r="182" spans="1:8" ht="33" x14ac:dyDescent="0.25">
      <c r="A182" s="75" t="s">
        <v>452</v>
      </c>
      <c r="B182" s="58" t="s">
        <v>108</v>
      </c>
      <c r="C182" s="43"/>
      <c r="D182" s="43"/>
      <c r="E182" s="103">
        <f>SUM(E183:E186)</f>
        <v>2403.4285714285711</v>
      </c>
      <c r="F182" s="43"/>
      <c r="G182" s="43"/>
      <c r="H182" s="103">
        <f>SUM(H183:H186)</f>
        <v>2403.4285714285711</v>
      </c>
    </row>
    <row r="183" spans="1:8" ht="18.75" x14ac:dyDescent="0.25">
      <c r="A183" s="76" t="s">
        <v>453</v>
      </c>
      <c r="B183" s="50" t="s">
        <v>105</v>
      </c>
      <c r="C183" s="43" t="s">
        <v>10</v>
      </c>
      <c r="D183" s="43">
        <v>4</v>
      </c>
      <c r="E183" s="93">
        <v>321.42857142857139</v>
      </c>
      <c r="F183" s="43" t="s">
        <v>10</v>
      </c>
      <c r="G183" s="43">
        <v>4</v>
      </c>
      <c r="H183" s="93">
        <v>321.42857142857139</v>
      </c>
    </row>
    <row r="184" spans="1:8" ht="18.75" x14ac:dyDescent="0.25">
      <c r="A184" s="76" t="s">
        <v>454</v>
      </c>
      <c r="B184" s="50" t="s">
        <v>106</v>
      </c>
      <c r="C184" s="43" t="s">
        <v>10</v>
      </c>
      <c r="D184" s="43">
        <v>4</v>
      </c>
      <c r="E184" s="106">
        <v>171.28571428571428</v>
      </c>
      <c r="F184" s="43" t="s">
        <v>10</v>
      </c>
      <c r="G184" s="43">
        <v>4</v>
      </c>
      <c r="H184" s="106">
        <v>171.28571428571428</v>
      </c>
    </row>
    <row r="185" spans="1:8" ht="33" x14ac:dyDescent="0.25">
      <c r="A185" s="76" t="s">
        <v>455</v>
      </c>
      <c r="B185" s="50" t="s">
        <v>104</v>
      </c>
      <c r="C185" s="68" t="s">
        <v>13</v>
      </c>
      <c r="D185" s="43">
        <v>2</v>
      </c>
      <c r="E185" s="93">
        <v>749.99999999999989</v>
      </c>
      <c r="F185" s="68" t="s">
        <v>13</v>
      </c>
      <c r="G185" s="43">
        <v>2</v>
      </c>
      <c r="H185" s="93">
        <v>749.99999999999989</v>
      </c>
    </row>
    <row r="186" spans="1:8" ht="33" x14ac:dyDescent="0.25">
      <c r="A186" s="76" t="s">
        <v>456</v>
      </c>
      <c r="B186" s="50" t="s">
        <v>103</v>
      </c>
      <c r="C186" s="43" t="s">
        <v>10</v>
      </c>
      <c r="D186" s="43">
        <v>2</v>
      </c>
      <c r="E186" s="93">
        <v>1160.7142857142856</v>
      </c>
      <c r="F186" s="43" t="s">
        <v>10</v>
      </c>
      <c r="G186" s="43">
        <v>2</v>
      </c>
      <c r="H186" s="93">
        <v>1160.7142857142856</v>
      </c>
    </row>
    <row r="187" spans="1:8" ht="33" x14ac:dyDescent="0.25">
      <c r="A187" s="81"/>
      <c r="B187" s="82" t="s">
        <v>109</v>
      </c>
      <c r="C187" s="86"/>
      <c r="D187" s="86"/>
      <c r="E187" s="108">
        <f>E188+E193+E203+E211</f>
        <v>48035.752678571422</v>
      </c>
      <c r="F187" s="86"/>
      <c r="G187" s="86"/>
      <c r="H187" s="108">
        <f>H188+H193+H203+H211</f>
        <v>48035.752678571422</v>
      </c>
    </row>
    <row r="188" spans="1:8" ht="22.5" customHeight="1" x14ac:dyDescent="0.25">
      <c r="A188" s="75" t="s">
        <v>457</v>
      </c>
      <c r="B188" s="58" t="s">
        <v>310</v>
      </c>
      <c r="C188" s="68"/>
      <c r="D188" s="68"/>
      <c r="E188" s="109">
        <f>SUM(E189:E192)</f>
        <v>4913.9999999999991</v>
      </c>
      <c r="F188" s="68"/>
      <c r="G188" s="68"/>
      <c r="H188" s="109">
        <f>SUM(H189:H192)</f>
        <v>4913.9999999999991</v>
      </c>
    </row>
    <row r="189" spans="1:8" ht="33" x14ac:dyDescent="0.25">
      <c r="A189" s="76" t="s">
        <v>458</v>
      </c>
      <c r="B189" s="50" t="s">
        <v>110</v>
      </c>
      <c r="C189" s="68" t="s">
        <v>10</v>
      </c>
      <c r="D189" s="68">
        <v>4</v>
      </c>
      <c r="E189" s="93">
        <v>2321.4285714285711</v>
      </c>
      <c r="F189" s="68" t="s">
        <v>10</v>
      </c>
      <c r="G189" s="68">
        <v>4</v>
      </c>
      <c r="H189" s="93">
        <v>2321.4285714285711</v>
      </c>
    </row>
    <row r="190" spans="1:8" ht="33" x14ac:dyDescent="0.25">
      <c r="A190" s="76" t="s">
        <v>459</v>
      </c>
      <c r="B190" s="50" t="s">
        <v>111</v>
      </c>
      <c r="C190" s="68" t="s">
        <v>13</v>
      </c>
      <c r="D190" s="68">
        <v>4</v>
      </c>
      <c r="E190" s="93">
        <v>1607.1428571428569</v>
      </c>
      <c r="F190" s="68" t="s">
        <v>13</v>
      </c>
      <c r="G190" s="68">
        <v>4</v>
      </c>
      <c r="H190" s="93">
        <v>1607.1428571428569</v>
      </c>
    </row>
    <row r="191" spans="1:8" ht="18.75" x14ac:dyDescent="0.25">
      <c r="A191" s="76" t="s">
        <v>460</v>
      </c>
      <c r="B191" s="50" t="s">
        <v>105</v>
      </c>
      <c r="C191" s="68" t="s">
        <v>10</v>
      </c>
      <c r="D191" s="43">
        <v>8</v>
      </c>
      <c r="E191" s="106">
        <v>642.85714285714278</v>
      </c>
      <c r="F191" s="68" t="s">
        <v>10</v>
      </c>
      <c r="G191" s="43">
        <v>8</v>
      </c>
      <c r="H191" s="106">
        <v>642.85714285714278</v>
      </c>
    </row>
    <row r="192" spans="1:8" ht="18.75" x14ac:dyDescent="0.25">
      <c r="A192" s="76" t="s">
        <v>461</v>
      </c>
      <c r="B192" s="50" t="s">
        <v>106</v>
      </c>
      <c r="C192" s="68" t="s">
        <v>10</v>
      </c>
      <c r="D192" s="43">
        <v>8</v>
      </c>
      <c r="E192" s="93">
        <v>342.57142857142856</v>
      </c>
      <c r="F192" s="68" t="s">
        <v>10</v>
      </c>
      <c r="G192" s="43">
        <v>8</v>
      </c>
      <c r="H192" s="93">
        <v>342.57142857142856</v>
      </c>
    </row>
    <row r="193" spans="1:8" ht="21" customHeight="1" x14ac:dyDescent="0.25">
      <c r="A193" s="75" t="s">
        <v>462</v>
      </c>
      <c r="B193" s="58" t="s">
        <v>112</v>
      </c>
      <c r="C193" s="43"/>
      <c r="D193" s="43"/>
      <c r="E193" s="109">
        <f>SUM(E194:E202)</f>
        <v>28777.564285714281</v>
      </c>
      <c r="F193" s="43"/>
      <c r="G193" s="43"/>
      <c r="H193" s="109">
        <f>SUM(H194:H202)</f>
        <v>28777.564285714281</v>
      </c>
    </row>
    <row r="194" spans="1:8" ht="33" x14ac:dyDescent="0.25">
      <c r="A194" s="76" t="s">
        <v>463</v>
      </c>
      <c r="B194" s="42" t="s">
        <v>24</v>
      </c>
      <c r="C194" s="43" t="s">
        <v>10</v>
      </c>
      <c r="D194" s="43">
        <v>10</v>
      </c>
      <c r="E194" s="93">
        <v>6696.4285714285706</v>
      </c>
      <c r="F194" s="43" t="s">
        <v>10</v>
      </c>
      <c r="G194" s="43">
        <v>10</v>
      </c>
      <c r="H194" s="93">
        <v>6696.4285714285706</v>
      </c>
    </row>
    <row r="195" spans="1:8" ht="33" x14ac:dyDescent="0.25">
      <c r="A195" s="76" t="s">
        <v>464</v>
      </c>
      <c r="B195" s="42" t="s">
        <v>113</v>
      </c>
      <c r="C195" s="43" t="s">
        <v>13</v>
      </c>
      <c r="D195" s="43">
        <v>10</v>
      </c>
      <c r="E195" s="93">
        <v>2232.1428571428569</v>
      </c>
      <c r="F195" s="43" t="s">
        <v>13</v>
      </c>
      <c r="G195" s="43">
        <v>10</v>
      </c>
      <c r="H195" s="93">
        <v>2232.1428571428569</v>
      </c>
    </row>
    <row r="196" spans="1:8" ht="18.75" x14ac:dyDescent="0.25">
      <c r="A196" s="76" t="s">
        <v>465</v>
      </c>
      <c r="B196" s="42" t="s">
        <v>25</v>
      </c>
      <c r="C196" s="43" t="s">
        <v>10</v>
      </c>
      <c r="D196" s="43">
        <v>20</v>
      </c>
      <c r="E196" s="106">
        <v>1339.2857142857142</v>
      </c>
      <c r="F196" s="43" t="s">
        <v>10</v>
      </c>
      <c r="G196" s="43">
        <v>20</v>
      </c>
      <c r="H196" s="106">
        <v>1339.2857142857142</v>
      </c>
    </row>
    <row r="197" spans="1:8" ht="18.75" x14ac:dyDescent="0.25">
      <c r="A197" s="76" t="s">
        <v>466</v>
      </c>
      <c r="B197" s="42" t="s">
        <v>26</v>
      </c>
      <c r="C197" s="43" t="s">
        <v>10</v>
      </c>
      <c r="D197" s="43">
        <v>20</v>
      </c>
      <c r="E197" s="93">
        <v>799.82142857142844</v>
      </c>
      <c r="F197" s="43" t="s">
        <v>10</v>
      </c>
      <c r="G197" s="43">
        <v>20</v>
      </c>
      <c r="H197" s="93">
        <v>799.82142857142844</v>
      </c>
    </row>
    <row r="198" spans="1:8" ht="18.75" x14ac:dyDescent="0.25">
      <c r="A198" s="76" t="s">
        <v>467</v>
      </c>
      <c r="B198" s="42" t="s">
        <v>114</v>
      </c>
      <c r="C198" s="43" t="s">
        <v>10</v>
      </c>
      <c r="D198" s="43">
        <v>30</v>
      </c>
      <c r="E198" s="93">
        <v>94.821428571428569</v>
      </c>
      <c r="F198" s="43" t="s">
        <v>10</v>
      </c>
      <c r="G198" s="43">
        <v>30</v>
      </c>
      <c r="H198" s="93">
        <v>94.821428571428569</v>
      </c>
    </row>
    <row r="199" spans="1:8" ht="18.75" x14ac:dyDescent="0.25">
      <c r="A199" s="76" t="s">
        <v>468</v>
      </c>
      <c r="B199" s="42" t="s">
        <v>115</v>
      </c>
      <c r="C199" s="43" t="s">
        <v>10</v>
      </c>
      <c r="D199" s="43">
        <v>10</v>
      </c>
      <c r="E199" s="93">
        <v>15.580357142857141</v>
      </c>
      <c r="F199" s="43" t="s">
        <v>10</v>
      </c>
      <c r="G199" s="43">
        <v>10</v>
      </c>
      <c r="H199" s="93">
        <v>15.580357142857141</v>
      </c>
    </row>
    <row r="200" spans="1:8" ht="18.75" x14ac:dyDescent="0.25">
      <c r="A200" s="76" t="s">
        <v>469</v>
      </c>
      <c r="B200" s="42" t="s">
        <v>289</v>
      </c>
      <c r="C200" s="43" t="s">
        <v>10</v>
      </c>
      <c r="D200" s="43">
        <v>40</v>
      </c>
      <c r="E200" s="93">
        <v>20.892857142857139</v>
      </c>
      <c r="F200" s="43" t="s">
        <v>10</v>
      </c>
      <c r="G200" s="43">
        <v>40</v>
      </c>
      <c r="H200" s="93">
        <v>20.892857142857139</v>
      </c>
    </row>
    <row r="201" spans="1:8" ht="18.75" x14ac:dyDescent="0.25">
      <c r="A201" s="76" t="s">
        <v>470</v>
      </c>
      <c r="B201" s="42" t="s">
        <v>27</v>
      </c>
      <c r="C201" s="43" t="s">
        <v>28</v>
      </c>
      <c r="D201" s="43">
        <v>12</v>
      </c>
      <c r="E201" s="93">
        <v>17556.278571428567</v>
      </c>
      <c r="F201" s="43" t="s">
        <v>28</v>
      </c>
      <c r="G201" s="43">
        <v>12</v>
      </c>
      <c r="H201" s="93">
        <v>17556.278571428567</v>
      </c>
    </row>
    <row r="202" spans="1:8" ht="18.75" x14ac:dyDescent="0.25">
      <c r="A202" s="76" t="s">
        <v>471</v>
      </c>
      <c r="B202" s="42" t="s">
        <v>29</v>
      </c>
      <c r="C202" s="43" t="s">
        <v>10</v>
      </c>
      <c r="D202" s="43">
        <v>21</v>
      </c>
      <c r="E202" s="93">
        <v>22.312499999999996</v>
      </c>
      <c r="F202" s="43" t="s">
        <v>10</v>
      </c>
      <c r="G202" s="43">
        <v>21</v>
      </c>
      <c r="H202" s="93">
        <v>22.312499999999996</v>
      </c>
    </row>
    <row r="203" spans="1:8" ht="24.75" customHeight="1" x14ac:dyDescent="0.25">
      <c r="A203" s="75" t="s">
        <v>472</v>
      </c>
      <c r="B203" s="58" t="s">
        <v>117</v>
      </c>
      <c r="C203" s="43"/>
      <c r="D203" s="43"/>
      <c r="E203" s="103">
        <f>SUM(E204:E210)</f>
        <v>6719.3839285714284</v>
      </c>
      <c r="F203" s="43"/>
      <c r="G203" s="43"/>
      <c r="H203" s="103">
        <f>SUM(H204:H210)</f>
        <v>6719.3839285714284</v>
      </c>
    </row>
    <row r="204" spans="1:8" ht="33" x14ac:dyDescent="0.25">
      <c r="A204" s="76" t="s">
        <v>473</v>
      </c>
      <c r="B204" s="42" t="s">
        <v>24</v>
      </c>
      <c r="C204" s="43" t="s">
        <v>10</v>
      </c>
      <c r="D204" s="43">
        <v>6</v>
      </c>
      <c r="E204" s="93">
        <v>4017.8571428571427</v>
      </c>
      <c r="F204" s="43" t="s">
        <v>10</v>
      </c>
      <c r="G204" s="43">
        <v>6</v>
      </c>
      <c r="H204" s="93">
        <v>4017.8571428571427</v>
      </c>
    </row>
    <row r="205" spans="1:8" ht="33" x14ac:dyDescent="0.25">
      <c r="A205" s="76" t="s">
        <v>474</v>
      </c>
      <c r="B205" s="42" t="s">
        <v>113</v>
      </c>
      <c r="C205" s="43" t="s">
        <v>13</v>
      </c>
      <c r="D205" s="43">
        <v>6</v>
      </c>
      <c r="E205" s="93">
        <v>1339.2857142857142</v>
      </c>
      <c r="F205" s="43" t="s">
        <v>13</v>
      </c>
      <c r="G205" s="43">
        <v>6</v>
      </c>
      <c r="H205" s="93">
        <v>1339.2857142857142</v>
      </c>
    </row>
    <row r="206" spans="1:8" ht="22.5" customHeight="1" x14ac:dyDescent="0.25">
      <c r="A206" s="76" t="s">
        <v>475</v>
      </c>
      <c r="B206" s="42" t="s">
        <v>25</v>
      </c>
      <c r="C206" s="43" t="s">
        <v>10</v>
      </c>
      <c r="D206" s="43">
        <v>12</v>
      </c>
      <c r="E206" s="93">
        <v>803.57142857142844</v>
      </c>
      <c r="F206" s="43" t="s">
        <v>10</v>
      </c>
      <c r="G206" s="43">
        <v>12</v>
      </c>
      <c r="H206" s="93">
        <v>803.57142857142844</v>
      </c>
    </row>
    <row r="207" spans="1:8" ht="21" customHeight="1" x14ac:dyDescent="0.25">
      <c r="A207" s="76" t="s">
        <v>476</v>
      </c>
      <c r="B207" s="42" t="s">
        <v>30</v>
      </c>
      <c r="C207" s="43" t="s">
        <v>10</v>
      </c>
      <c r="D207" s="43">
        <v>12</v>
      </c>
      <c r="E207" s="93">
        <v>479.89285714285711</v>
      </c>
      <c r="F207" s="43" t="s">
        <v>10</v>
      </c>
      <c r="G207" s="43">
        <v>12</v>
      </c>
      <c r="H207" s="93">
        <v>479.89285714285711</v>
      </c>
    </row>
    <row r="208" spans="1:8" ht="18.75" x14ac:dyDescent="0.25">
      <c r="A208" s="76" t="s">
        <v>477</v>
      </c>
      <c r="B208" s="42" t="s">
        <v>114</v>
      </c>
      <c r="C208" s="43" t="s">
        <v>10</v>
      </c>
      <c r="D208" s="43">
        <v>18</v>
      </c>
      <c r="E208" s="93">
        <v>56.892857142857139</v>
      </c>
      <c r="F208" s="43" t="s">
        <v>10</v>
      </c>
      <c r="G208" s="43">
        <v>18</v>
      </c>
      <c r="H208" s="93">
        <v>56.892857142857139</v>
      </c>
    </row>
    <row r="209" spans="1:8" ht="18.75" x14ac:dyDescent="0.25">
      <c r="A209" s="76" t="s">
        <v>478</v>
      </c>
      <c r="B209" s="42" t="s">
        <v>115</v>
      </c>
      <c r="C209" s="43" t="s">
        <v>10</v>
      </c>
      <c r="D209" s="43">
        <v>6</v>
      </c>
      <c r="E209" s="93">
        <v>9.3482142857142847</v>
      </c>
      <c r="F209" s="43" t="s">
        <v>10</v>
      </c>
      <c r="G209" s="43">
        <v>6</v>
      </c>
      <c r="H209" s="93">
        <v>9.3482142857142847</v>
      </c>
    </row>
    <row r="210" spans="1:8" ht="18.75" x14ac:dyDescent="0.25">
      <c r="A210" s="76" t="s">
        <v>479</v>
      </c>
      <c r="B210" s="42" t="s">
        <v>116</v>
      </c>
      <c r="C210" s="43" t="s">
        <v>10</v>
      </c>
      <c r="D210" s="43">
        <v>24</v>
      </c>
      <c r="E210" s="93">
        <v>12.535714285714283</v>
      </c>
      <c r="F210" s="43" t="s">
        <v>10</v>
      </c>
      <c r="G210" s="43">
        <v>24</v>
      </c>
      <c r="H210" s="93">
        <v>12.535714285714283</v>
      </c>
    </row>
    <row r="211" spans="1:8" ht="33" x14ac:dyDescent="0.25">
      <c r="A211" s="75" t="s">
        <v>480</v>
      </c>
      <c r="B211" s="58" t="s">
        <v>118</v>
      </c>
      <c r="C211" s="43"/>
      <c r="D211" s="43"/>
      <c r="E211" s="103">
        <f>SUM(E212:E217)</f>
        <v>7624.8044642857139</v>
      </c>
      <c r="F211" s="43"/>
      <c r="G211" s="43"/>
      <c r="H211" s="103">
        <f>SUM(H212:H217)</f>
        <v>7624.8044642857139</v>
      </c>
    </row>
    <row r="212" spans="1:8" ht="33" x14ac:dyDescent="0.25">
      <c r="A212" s="56" t="s">
        <v>481</v>
      </c>
      <c r="B212" s="42" t="s">
        <v>24</v>
      </c>
      <c r="C212" s="43" t="s">
        <v>10</v>
      </c>
      <c r="D212" s="43">
        <v>2</v>
      </c>
      <c r="E212" s="93">
        <v>1339.2857142857142</v>
      </c>
      <c r="F212" s="43" t="s">
        <v>10</v>
      </c>
      <c r="G212" s="43">
        <v>2</v>
      </c>
      <c r="H212" s="93">
        <v>1339.2857142857142</v>
      </c>
    </row>
    <row r="213" spans="1:8" ht="33" x14ac:dyDescent="0.25">
      <c r="A213" s="56" t="s">
        <v>482</v>
      </c>
      <c r="B213" s="42" t="s">
        <v>113</v>
      </c>
      <c r="C213" s="43" t="s">
        <v>13</v>
      </c>
      <c r="D213" s="43">
        <v>2</v>
      </c>
      <c r="E213" s="93">
        <v>446.42857142857139</v>
      </c>
      <c r="F213" s="43" t="s">
        <v>13</v>
      </c>
      <c r="G213" s="43">
        <v>2</v>
      </c>
      <c r="H213" s="93">
        <v>446.42857142857139</v>
      </c>
    </row>
    <row r="214" spans="1:8" ht="18.75" x14ac:dyDescent="0.25">
      <c r="A214" s="76" t="s">
        <v>483</v>
      </c>
      <c r="B214" s="42" t="s">
        <v>25</v>
      </c>
      <c r="C214" s="43" t="s">
        <v>10</v>
      </c>
      <c r="D214" s="43">
        <v>2</v>
      </c>
      <c r="E214" s="93">
        <v>133.92857142857142</v>
      </c>
      <c r="F214" s="43" t="s">
        <v>10</v>
      </c>
      <c r="G214" s="43">
        <v>2</v>
      </c>
      <c r="H214" s="93">
        <v>133.92857142857142</v>
      </c>
    </row>
    <row r="215" spans="1:8" ht="24" customHeight="1" x14ac:dyDescent="0.25">
      <c r="A215" s="76" t="s">
        <v>484</v>
      </c>
      <c r="B215" s="42" t="s">
        <v>30</v>
      </c>
      <c r="C215" s="43" t="s">
        <v>10</v>
      </c>
      <c r="D215" s="43">
        <v>2</v>
      </c>
      <c r="E215" s="93">
        <v>79.982142857142847</v>
      </c>
      <c r="F215" s="43" t="s">
        <v>10</v>
      </c>
      <c r="G215" s="43">
        <v>2</v>
      </c>
      <c r="H215" s="93">
        <v>79.982142857142847</v>
      </c>
    </row>
    <row r="216" spans="1:8" ht="18.75" x14ac:dyDescent="0.25">
      <c r="A216" s="76" t="s">
        <v>485</v>
      </c>
      <c r="B216" s="42" t="s">
        <v>27</v>
      </c>
      <c r="C216" s="43" t="s">
        <v>28</v>
      </c>
      <c r="D216" s="56" t="s">
        <v>309</v>
      </c>
      <c r="E216" s="93">
        <v>4800.1794642857139</v>
      </c>
      <c r="F216" s="43" t="s">
        <v>28</v>
      </c>
      <c r="G216" s="56" t="s">
        <v>309</v>
      </c>
      <c r="H216" s="93">
        <v>4800.1794642857139</v>
      </c>
    </row>
    <row r="217" spans="1:8" ht="18.75" x14ac:dyDescent="0.25">
      <c r="A217" s="76" t="s">
        <v>486</v>
      </c>
      <c r="B217" s="33" t="s">
        <v>130</v>
      </c>
      <c r="C217" s="36" t="s">
        <v>28</v>
      </c>
      <c r="D217" s="36">
        <v>3.3</v>
      </c>
      <c r="E217" s="93">
        <v>824.99999999999989</v>
      </c>
      <c r="F217" s="36" t="s">
        <v>28</v>
      </c>
      <c r="G217" s="36">
        <v>3.3</v>
      </c>
      <c r="H217" s="93">
        <v>824.99999999999989</v>
      </c>
    </row>
    <row r="218" spans="1:8" ht="33" x14ac:dyDescent="0.25">
      <c r="A218" s="81"/>
      <c r="B218" s="82" t="s">
        <v>119</v>
      </c>
      <c r="C218" s="83"/>
      <c r="D218" s="83"/>
      <c r="E218" s="108">
        <f>E219+E222+E225+E229+E233</f>
        <v>14079.464285714283</v>
      </c>
      <c r="F218" s="83"/>
      <c r="G218" s="83"/>
      <c r="H218" s="108">
        <f>H219+H222+H225+H229+H233</f>
        <v>14079.464285714283</v>
      </c>
    </row>
    <row r="219" spans="1:8" ht="33" x14ac:dyDescent="0.25">
      <c r="A219" s="75" t="s">
        <v>487</v>
      </c>
      <c r="B219" s="58" t="s">
        <v>120</v>
      </c>
      <c r="C219" s="43"/>
      <c r="D219" s="43"/>
      <c r="E219" s="103">
        <f>SUM(E220:E221)</f>
        <v>1964.285714285714</v>
      </c>
      <c r="F219" s="43"/>
      <c r="G219" s="43"/>
      <c r="H219" s="103">
        <f>SUM(H220:H221)</f>
        <v>1964.285714285714</v>
      </c>
    </row>
    <row r="220" spans="1:8" ht="33" x14ac:dyDescent="0.25">
      <c r="A220" s="56" t="s">
        <v>488</v>
      </c>
      <c r="B220" s="50" t="s">
        <v>111</v>
      </c>
      <c r="C220" s="68" t="s">
        <v>13</v>
      </c>
      <c r="D220" s="68">
        <v>2</v>
      </c>
      <c r="E220" s="93">
        <v>803.57142857142844</v>
      </c>
      <c r="F220" s="68" t="s">
        <v>13</v>
      </c>
      <c r="G220" s="68">
        <v>2</v>
      </c>
      <c r="H220" s="93">
        <v>803.57142857142844</v>
      </c>
    </row>
    <row r="221" spans="1:8" ht="33" x14ac:dyDescent="0.25">
      <c r="A221" s="56" t="s">
        <v>489</v>
      </c>
      <c r="B221" s="42" t="s">
        <v>110</v>
      </c>
      <c r="C221" s="68" t="s">
        <v>10</v>
      </c>
      <c r="D221" s="68">
        <v>2</v>
      </c>
      <c r="E221" s="93">
        <v>1160.7142857142856</v>
      </c>
      <c r="F221" s="68" t="s">
        <v>10</v>
      </c>
      <c r="G221" s="68">
        <v>2</v>
      </c>
      <c r="H221" s="93">
        <v>1160.7142857142856</v>
      </c>
    </row>
    <row r="222" spans="1:8" ht="33" x14ac:dyDescent="0.25">
      <c r="A222" s="54" t="s">
        <v>490</v>
      </c>
      <c r="B222" s="58" t="s">
        <v>121</v>
      </c>
      <c r="C222" s="43"/>
      <c r="D222" s="43"/>
      <c r="E222" s="103">
        <f>SUM(E223:E224)</f>
        <v>1785.7142857142856</v>
      </c>
      <c r="F222" s="43"/>
      <c r="G222" s="43"/>
      <c r="H222" s="103">
        <f>SUM(H223:H224)</f>
        <v>1785.7142857142856</v>
      </c>
    </row>
    <row r="223" spans="1:8" ht="33" x14ac:dyDescent="0.25">
      <c r="A223" s="56" t="s">
        <v>491</v>
      </c>
      <c r="B223" s="42" t="s">
        <v>122</v>
      </c>
      <c r="C223" s="68" t="s">
        <v>13</v>
      </c>
      <c r="D223" s="43">
        <v>2</v>
      </c>
      <c r="E223" s="93">
        <v>446.42857142857139</v>
      </c>
      <c r="F223" s="68" t="s">
        <v>13</v>
      </c>
      <c r="G223" s="43">
        <v>2</v>
      </c>
      <c r="H223" s="93">
        <v>446.42857142857139</v>
      </c>
    </row>
    <row r="224" spans="1:8" ht="33" x14ac:dyDescent="0.25">
      <c r="A224" s="56" t="s">
        <v>492</v>
      </c>
      <c r="B224" s="42" t="s">
        <v>24</v>
      </c>
      <c r="C224" s="43" t="s">
        <v>10</v>
      </c>
      <c r="D224" s="43">
        <v>2</v>
      </c>
      <c r="E224" s="93">
        <v>1339.2857142857142</v>
      </c>
      <c r="F224" s="43" t="s">
        <v>10</v>
      </c>
      <c r="G224" s="43">
        <v>2</v>
      </c>
      <c r="H224" s="93">
        <v>1339.2857142857142</v>
      </c>
    </row>
    <row r="225" spans="1:8" ht="21.75" customHeight="1" x14ac:dyDescent="0.25">
      <c r="A225" s="75" t="s">
        <v>493</v>
      </c>
      <c r="B225" s="58" t="s">
        <v>291</v>
      </c>
      <c r="C225" s="43"/>
      <c r="D225" s="43"/>
      <c r="E225" s="103">
        <f>SUM(E226:E228)</f>
        <v>2452.6785714285711</v>
      </c>
      <c r="F225" s="43"/>
      <c r="G225" s="43"/>
      <c r="H225" s="103">
        <f>SUM(H226:H228)</f>
        <v>2452.6785714285711</v>
      </c>
    </row>
    <row r="226" spans="1:8" ht="33" x14ac:dyDescent="0.25">
      <c r="A226" s="56" t="s">
        <v>494</v>
      </c>
      <c r="B226" s="42" t="s">
        <v>122</v>
      </c>
      <c r="C226" s="68" t="s">
        <v>13</v>
      </c>
      <c r="D226" s="43">
        <v>2</v>
      </c>
      <c r="E226" s="93">
        <v>446.42857142857139</v>
      </c>
      <c r="F226" s="68" t="s">
        <v>13</v>
      </c>
      <c r="G226" s="43">
        <v>2</v>
      </c>
      <c r="H226" s="93">
        <v>446.42857142857139</v>
      </c>
    </row>
    <row r="227" spans="1:8" ht="33" x14ac:dyDescent="0.25">
      <c r="A227" s="56" t="s">
        <v>495</v>
      </c>
      <c r="B227" s="42" t="s">
        <v>24</v>
      </c>
      <c r="C227" s="43" t="s">
        <v>10</v>
      </c>
      <c r="D227" s="43">
        <v>2</v>
      </c>
      <c r="E227" s="93">
        <v>1339.2857142857142</v>
      </c>
      <c r="F227" s="43" t="s">
        <v>10</v>
      </c>
      <c r="G227" s="43">
        <v>2</v>
      </c>
      <c r="H227" s="93">
        <v>1339.2857142857142</v>
      </c>
    </row>
    <row r="228" spans="1:8" ht="18.75" x14ac:dyDescent="0.25">
      <c r="A228" s="56" t="s">
        <v>496</v>
      </c>
      <c r="B228" s="45" t="s">
        <v>123</v>
      </c>
      <c r="C228" s="43" t="s">
        <v>10</v>
      </c>
      <c r="D228" s="43">
        <v>360</v>
      </c>
      <c r="E228" s="93">
        <v>666.96428571428567</v>
      </c>
      <c r="F228" s="43" t="s">
        <v>10</v>
      </c>
      <c r="G228" s="43">
        <v>360</v>
      </c>
      <c r="H228" s="93">
        <v>666.96428571428567</v>
      </c>
    </row>
    <row r="229" spans="1:8" ht="21.75" customHeight="1" x14ac:dyDescent="0.25">
      <c r="A229" s="54" t="s">
        <v>497</v>
      </c>
      <c r="B229" s="58" t="s">
        <v>124</v>
      </c>
      <c r="C229" s="43"/>
      <c r="D229" s="43"/>
      <c r="E229" s="103">
        <f>SUM(E230:E232)</f>
        <v>2452.6785714285711</v>
      </c>
      <c r="F229" s="43"/>
      <c r="G229" s="43"/>
      <c r="H229" s="103">
        <f>SUM(H230:H232)</f>
        <v>2452.6785714285711</v>
      </c>
    </row>
    <row r="230" spans="1:8" ht="33" x14ac:dyDescent="0.25">
      <c r="A230" s="56" t="s">
        <v>498</v>
      </c>
      <c r="B230" s="42" t="s">
        <v>122</v>
      </c>
      <c r="C230" s="68" t="s">
        <v>13</v>
      </c>
      <c r="D230" s="43">
        <v>2</v>
      </c>
      <c r="E230" s="93">
        <v>446.42857142857139</v>
      </c>
      <c r="F230" s="68" t="s">
        <v>13</v>
      </c>
      <c r="G230" s="43">
        <v>2</v>
      </c>
      <c r="H230" s="93">
        <v>446.42857142857139</v>
      </c>
    </row>
    <row r="231" spans="1:8" ht="33" x14ac:dyDescent="0.25">
      <c r="A231" s="56" t="s">
        <v>499</v>
      </c>
      <c r="B231" s="42" t="s">
        <v>24</v>
      </c>
      <c r="C231" s="43" t="s">
        <v>10</v>
      </c>
      <c r="D231" s="43">
        <v>2</v>
      </c>
      <c r="E231" s="93">
        <v>1339.2857142857142</v>
      </c>
      <c r="F231" s="43" t="s">
        <v>10</v>
      </c>
      <c r="G231" s="43">
        <v>2</v>
      </c>
      <c r="H231" s="93">
        <v>1339.2857142857142</v>
      </c>
    </row>
    <row r="232" spans="1:8" ht="18.75" x14ac:dyDescent="0.25">
      <c r="A232" s="56" t="s">
        <v>500</v>
      </c>
      <c r="B232" s="45" t="s">
        <v>123</v>
      </c>
      <c r="C232" s="43" t="s">
        <v>10</v>
      </c>
      <c r="D232" s="43">
        <v>360</v>
      </c>
      <c r="E232" s="93">
        <v>666.96428571428567</v>
      </c>
      <c r="F232" s="43" t="s">
        <v>10</v>
      </c>
      <c r="G232" s="43">
        <v>360</v>
      </c>
      <c r="H232" s="93">
        <v>666.96428571428567</v>
      </c>
    </row>
    <row r="233" spans="1:8" ht="18.75" x14ac:dyDescent="0.25">
      <c r="A233" s="54" t="s">
        <v>501</v>
      </c>
      <c r="B233" s="58" t="s">
        <v>125</v>
      </c>
      <c r="C233" s="43"/>
      <c r="D233" s="43"/>
      <c r="E233" s="103">
        <f>SUM(E234)</f>
        <v>5424.1071428571422</v>
      </c>
      <c r="F233" s="43"/>
      <c r="G233" s="43"/>
      <c r="H233" s="103">
        <f>SUM(H234)</f>
        <v>5424.1071428571422</v>
      </c>
    </row>
    <row r="234" spans="1:8" ht="26.25" customHeight="1" x14ac:dyDescent="0.25">
      <c r="A234" s="56" t="s">
        <v>502</v>
      </c>
      <c r="B234" s="42" t="s">
        <v>126</v>
      </c>
      <c r="C234" s="43" t="s">
        <v>10</v>
      </c>
      <c r="D234" s="43">
        <v>1620</v>
      </c>
      <c r="E234" s="93">
        <v>5424.1071428571422</v>
      </c>
      <c r="F234" s="43" t="s">
        <v>10</v>
      </c>
      <c r="G234" s="43">
        <v>1620</v>
      </c>
      <c r="H234" s="93">
        <v>5424.1071428571422</v>
      </c>
    </row>
    <row r="235" spans="1:8" ht="33" x14ac:dyDescent="0.25">
      <c r="A235" s="81"/>
      <c r="B235" s="82" t="s">
        <v>311</v>
      </c>
      <c r="C235" s="83"/>
      <c r="D235" s="83"/>
      <c r="E235" s="108">
        <f>E236+E241+E243+E254+E258+E262+E272+E276+E284+E294+E302+E305+E313+E321+E332+E342+E348+E351+E361+E367+E370+E379+E381+E386+E391+E396</f>
        <v>74006.670071428554</v>
      </c>
      <c r="F235" s="83"/>
      <c r="G235" s="83"/>
      <c r="H235" s="108">
        <f>H236+H241+H243+H254+H258+H262+H272+H276+H284+H294+H302+H305+H313+H321+H332+H342+H348+H351+H361+H367+H370+H379+H381+H386+H391+H396</f>
        <v>74006.670071428554</v>
      </c>
    </row>
    <row r="236" spans="1:8" ht="18.75" x14ac:dyDescent="0.25">
      <c r="A236" s="75" t="s">
        <v>503</v>
      </c>
      <c r="B236" s="55" t="s">
        <v>127</v>
      </c>
      <c r="C236" s="43"/>
      <c r="D236" s="43"/>
      <c r="E236" s="103">
        <f>SUM(E237:E240)</f>
        <v>1999.6249999999998</v>
      </c>
      <c r="F236" s="43"/>
      <c r="G236" s="43"/>
      <c r="H236" s="103">
        <f>SUM(H237:H240)</f>
        <v>1999.6249999999998</v>
      </c>
    </row>
    <row r="237" spans="1:8" ht="30" customHeight="1" x14ac:dyDescent="0.25">
      <c r="A237" s="76" t="s">
        <v>504</v>
      </c>
      <c r="B237" s="42" t="s">
        <v>24</v>
      </c>
      <c r="C237" s="43" t="s">
        <v>10</v>
      </c>
      <c r="D237" s="43">
        <v>2</v>
      </c>
      <c r="E237" s="93">
        <v>1339.2857142857142</v>
      </c>
      <c r="F237" s="43" t="s">
        <v>10</v>
      </c>
      <c r="G237" s="43">
        <v>2</v>
      </c>
      <c r="H237" s="93">
        <v>1339.2857142857142</v>
      </c>
    </row>
    <row r="238" spans="1:8" ht="33" x14ac:dyDescent="0.25">
      <c r="A238" s="56" t="s">
        <v>505</v>
      </c>
      <c r="B238" s="42" t="s">
        <v>122</v>
      </c>
      <c r="C238" s="43" t="s">
        <v>13</v>
      </c>
      <c r="D238" s="43">
        <v>2</v>
      </c>
      <c r="E238" s="93">
        <v>446.42857142857139</v>
      </c>
      <c r="F238" s="43" t="s">
        <v>13</v>
      </c>
      <c r="G238" s="43">
        <v>2</v>
      </c>
      <c r="H238" s="93">
        <v>446.42857142857139</v>
      </c>
    </row>
    <row r="239" spans="1:8" ht="18.75" x14ac:dyDescent="0.25">
      <c r="A239" s="56" t="s">
        <v>506</v>
      </c>
      <c r="B239" s="42" t="s">
        <v>25</v>
      </c>
      <c r="C239" s="43" t="s">
        <v>10</v>
      </c>
      <c r="D239" s="43">
        <v>2</v>
      </c>
      <c r="E239" s="93">
        <v>133.92857142857142</v>
      </c>
      <c r="F239" s="43" t="s">
        <v>10</v>
      </c>
      <c r="G239" s="43">
        <v>2</v>
      </c>
      <c r="H239" s="93">
        <v>133.92857142857142</v>
      </c>
    </row>
    <row r="240" spans="1:8" ht="18.75" x14ac:dyDescent="0.25">
      <c r="A240" s="76" t="s">
        <v>507</v>
      </c>
      <c r="B240" s="42" t="s">
        <v>30</v>
      </c>
      <c r="C240" s="43" t="s">
        <v>10</v>
      </c>
      <c r="D240" s="43">
        <v>2</v>
      </c>
      <c r="E240" s="93">
        <v>79.982142857142847</v>
      </c>
      <c r="F240" s="43" t="s">
        <v>10</v>
      </c>
      <c r="G240" s="43">
        <v>2</v>
      </c>
      <c r="H240" s="93">
        <v>79.982142857142847</v>
      </c>
    </row>
    <row r="241" spans="1:8" ht="33" x14ac:dyDescent="0.25">
      <c r="A241" s="75" t="s">
        <v>508</v>
      </c>
      <c r="B241" s="55" t="s">
        <v>128</v>
      </c>
      <c r="C241" s="36"/>
      <c r="D241" s="32"/>
      <c r="E241" s="103">
        <f>SUM(E242:E242)</f>
        <v>4143.4151785714284</v>
      </c>
      <c r="F241" s="36"/>
      <c r="G241" s="32"/>
      <c r="H241" s="103">
        <f>SUM(H242:H242)</f>
        <v>4143.4151785714284</v>
      </c>
    </row>
    <row r="242" spans="1:8" ht="18.75" x14ac:dyDescent="0.25">
      <c r="A242" s="76" t="s">
        <v>509</v>
      </c>
      <c r="B242" s="33" t="s">
        <v>129</v>
      </c>
      <c r="C242" s="36" t="s">
        <v>28</v>
      </c>
      <c r="D242" s="36">
        <v>2.4750000000000001</v>
      </c>
      <c r="E242" s="93">
        <v>4143.4151785714284</v>
      </c>
      <c r="F242" s="36" t="s">
        <v>28</v>
      </c>
      <c r="G242" s="36">
        <v>2.4750000000000001</v>
      </c>
      <c r="H242" s="93">
        <v>4143.4151785714284</v>
      </c>
    </row>
    <row r="243" spans="1:8" ht="26.25" customHeight="1" x14ac:dyDescent="0.25">
      <c r="A243" s="75" t="s">
        <v>510</v>
      </c>
      <c r="B243" s="55" t="s">
        <v>131</v>
      </c>
      <c r="C243" s="36"/>
      <c r="D243" s="36"/>
      <c r="E243" s="103">
        <f>SUM(E244:E253)</f>
        <v>6886.0005714285717</v>
      </c>
      <c r="F243" s="36"/>
      <c r="G243" s="36"/>
      <c r="H243" s="103">
        <f>SUM(H244:H253)</f>
        <v>6886.0005714285717</v>
      </c>
    </row>
    <row r="244" spans="1:8" ht="33" x14ac:dyDescent="0.25">
      <c r="A244" s="76" t="s">
        <v>511</v>
      </c>
      <c r="B244" s="33" t="s">
        <v>31</v>
      </c>
      <c r="C244" s="36" t="s">
        <v>10</v>
      </c>
      <c r="D244" s="36">
        <v>6</v>
      </c>
      <c r="E244" s="93">
        <v>1258.9285714285713</v>
      </c>
      <c r="F244" s="36" t="s">
        <v>10</v>
      </c>
      <c r="G244" s="36">
        <v>6</v>
      </c>
      <c r="H244" s="93">
        <v>1258.9285714285713</v>
      </c>
    </row>
    <row r="245" spans="1:8" ht="32.25" customHeight="1" x14ac:dyDescent="0.25">
      <c r="A245" s="76" t="s">
        <v>512</v>
      </c>
      <c r="B245" s="33" t="s">
        <v>33</v>
      </c>
      <c r="C245" s="43" t="s">
        <v>13</v>
      </c>
      <c r="D245" s="36">
        <v>6</v>
      </c>
      <c r="E245" s="93">
        <v>401.78571428571422</v>
      </c>
      <c r="F245" s="43" t="s">
        <v>13</v>
      </c>
      <c r="G245" s="36">
        <v>6</v>
      </c>
      <c r="H245" s="93">
        <v>401.78571428571422</v>
      </c>
    </row>
    <row r="246" spans="1:8" ht="18.75" x14ac:dyDescent="0.25">
      <c r="A246" s="76" t="s">
        <v>513</v>
      </c>
      <c r="B246" s="33" t="s">
        <v>761</v>
      </c>
      <c r="C246" s="36" t="s">
        <v>28</v>
      </c>
      <c r="D246" s="36">
        <v>2.4750000000000001</v>
      </c>
      <c r="E246" s="93">
        <v>3957.0720000000001</v>
      </c>
      <c r="F246" s="36" t="s">
        <v>28</v>
      </c>
      <c r="G246" s="36">
        <v>2.4750000000000001</v>
      </c>
      <c r="H246" s="93">
        <v>3957.0720000000001</v>
      </c>
    </row>
    <row r="247" spans="1:8" ht="18.75" x14ac:dyDescent="0.25">
      <c r="A247" s="76" t="s">
        <v>514</v>
      </c>
      <c r="B247" s="50" t="s">
        <v>35</v>
      </c>
      <c r="C247" s="68" t="s">
        <v>10</v>
      </c>
      <c r="D247" s="43">
        <v>6</v>
      </c>
      <c r="E247" s="93">
        <v>171.42857142857142</v>
      </c>
      <c r="F247" s="68" t="s">
        <v>10</v>
      </c>
      <c r="G247" s="43">
        <v>6</v>
      </c>
      <c r="H247" s="93">
        <v>171.42857142857142</v>
      </c>
    </row>
    <row r="248" spans="1:8" ht="18.75" x14ac:dyDescent="0.25">
      <c r="A248" s="76" t="s">
        <v>515</v>
      </c>
      <c r="B248" s="50" t="s">
        <v>132</v>
      </c>
      <c r="C248" s="68" t="s">
        <v>10</v>
      </c>
      <c r="D248" s="43">
        <v>6</v>
      </c>
      <c r="E248" s="93">
        <v>127.5</v>
      </c>
      <c r="F248" s="68" t="s">
        <v>10</v>
      </c>
      <c r="G248" s="43">
        <v>6</v>
      </c>
      <c r="H248" s="93">
        <v>127.5</v>
      </c>
    </row>
    <row r="249" spans="1:8" ht="33" x14ac:dyDescent="0.25">
      <c r="A249" s="76" t="s">
        <v>516</v>
      </c>
      <c r="B249" s="33" t="s">
        <v>32</v>
      </c>
      <c r="C249" s="36" t="s">
        <v>10</v>
      </c>
      <c r="D249" s="36">
        <v>1</v>
      </c>
      <c r="E249" s="93">
        <v>209.82142857142856</v>
      </c>
      <c r="F249" s="36" t="s">
        <v>10</v>
      </c>
      <c r="G249" s="36">
        <v>1</v>
      </c>
      <c r="H249" s="93">
        <v>209.82142857142856</v>
      </c>
    </row>
    <row r="250" spans="1:8" ht="33" x14ac:dyDescent="0.25">
      <c r="A250" s="76" t="s">
        <v>517</v>
      </c>
      <c r="B250" s="33" t="s">
        <v>133</v>
      </c>
      <c r="C250" s="43" t="s">
        <v>13</v>
      </c>
      <c r="D250" s="36">
        <v>1</v>
      </c>
      <c r="E250" s="93">
        <v>491.0714285714285</v>
      </c>
      <c r="F250" s="43" t="s">
        <v>13</v>
      </c>
      <c r="G250" s="36">
        <v>1</v>
      </c>
      <c r="H250" s="93">
        <v>491.0714285714285</v>
      </c>
    </row>
    <row r="251" spans="1:8" ht="18.75" x14ac:dyDescent="0.25">
      <c r="A251" s="76" t="s">
        <v>518</v>
      </c>
      <c r="B251" s="33" t="s">
        <v>37</v>
      </c>
      <c r="C251" s="36" t="s">
        <v>10</v>
      </c>
      <c r="D251" s="36">
        <v>5</v>
      </c>
      <c r="E251" s="93">
        <v>111.60714285714285</v>
      </c>
      <c r="F251" s="36" t="s">
        <v>10</v>
      </c>
      <c r="G251" s="36">
        <v>5</v>
      </c>
      <c r="H251" s="93">
        <v>111.60714285714285</v>
      </c>
    </row>
    <row r="252" spans="1:8" ht="18.75" x14ac:dyDescent="0.25">
      <c r="A252" s="76" t="s">
        <v>519</v>
      </c>
      <c r="B252" s="87" t="s">
        <v>34</v>
      </c>
      <c r="C252" s="43" t="s">
        <v>10</v>
      </c>
      <c r="D252" s="43">
        <v>5</v>
      </c>
      <c r="E252" s="93">
        <v>89.285714285714278</v>
      </c>
      <c r="F252" s="43" t="s">
        <v>10</v>
      </c>
      <c r="G252" s="43">
        <v>5</v>
      </c>
      <c r="H252" s="93">
        <v>89.285714285714278</v>
      </c>
    </row>
    <row r="253" spans="1:8" ht="18.75" x14ac:dyDescent="0.25">
      <c r="A253" s="76" t="s">
        <v>520</v>
      </c>
      <c r="B253" s="33" t="s">
        <v>134</v>
      </c>
      <c r="C253" s="36" t="s">
        <v>10</v>
      </c>
      <c r="D253" s="36">
        <v>21</v>
      </c>
      <c r="E253" s="93">
        <v>67.499999999999986</v>
      </c>
      <c r="F253" s="36" t="s">
        <v>10</v>
      </c>
      <c r="G253" s="36">
        <v>21</v>
      </c>
      <c r="H253" s="93">
        <v>67.499999999999986</v>
      </c>
    </row>
    <row r="254" spans="1:8" ht="18.75" x14ac:dyDescent="0.25">
      <c r="A254" s="75" t="s">
        <v>521</v>
      </c>
      <c r="B254" s="55" t="s">
        <v>135</v>
      </c>
      <c r="C254" s="36"/>
      <c r="D254" s="36"/>
      <c r="E254" s="103">
        <f>SUM(E255:E257)</f>
        <v>1718.5714285714284</v>
      </c>
      <c r="F254" s="36"/>
      <c r="G254" s="36"/>
      <c r="H254" s="103">
        <f>SUM(H255:H257)</f>
        <v>1718.5714285714284</v>
      </c>
    </row>
    <row r="255" spans="1:8" ht="29.25" customHeight="1" x14ac:dyDescent="0.25">
      <c r="A255" s="76" t="s">
        <v>522</v>
      </c>
      <c r="B255" s="33" t="s">
        <v>136</v>
      </c>
      <c r="C255" s="36" t="s">
        <v>10</v>
      </c>
      <c r="D255" s="36">
        <v>6</v>
      </c>
      <c r="E255" s="93">
        <v>1258.9285714285713</v>
      </c>
      <c r="F255" s="36" t="s">
        <v>10</v>
      </c>
      <c r="G255" s="36">
        <v>6</v>
      </c>
      <c r="H255" s="93">
        <v>1258.9285714285713</v>
      </c>
    </row>
    <row r="256" spans="1:8" ht="33" x14ac:dyDescent="0.25">
      <c r="A256" s="76" t="s">
        <v>523</v>
      </c>
      <c r="B256" s="33" t="s">
        <v>33</v>
      </c>
      <c r="C256" s="43" t="s">
        <v>13</v>
      </c>
      <c r="D256" s="36">
        <v>6</v>
      </c>
      <c r="E256" s="93">
        <v>401.78571428571422</v>
      </c>
      <c r="F256" s="43" t="s">
        <v>13</v>
      </c>
      <c r="G256" s="36">
        <v>6</v>
      </c>
      <c r="H256" s="93">
        <v>401.78571428571422</v>
      </c>
    </row>
    <row r="257" spans="1:8" ht="18.75" x14ac:dyDescent="0.25">
      <c r="A257" s="76" t="s">
        <v>524</v>
      </c>
      <c r="B257" s="33" t="s">
        <v>134</v>
      </c>
      <c r="C257" s="36" t="s">
        <v>10</v>
      </c>
      <c r="D257" s="36">
        <v>18</v>
      </c>
      <c r="E257" s="94">
        <v>57.857142857142847</v>
      </c>
      <c r="F257" s="36" t="s">
        <v>10</v>
      </c>
      <c r="G257" s="36">
        <v>18</v>
      </c>
      <c r="H257" s="94">
        <v>57.857142857142847</v>
      </c>
    </row>
    <row r="258" spans="1:8" ht="18.75" x14ac:dyDescent="0.25">
      <c r="A258" s="75" t="s">
        <v>525</v>
      </c>
      <c r="B258" s="55" t="s">
        <v>137</v>
      </c>
      <c r="C258" s="36"/>
      <c r="D258" s="36"/>
      <c r="E258" s="110">
        <f>SUM(E259:E261)</f>
        <v>1718.5714285714284</v>
      </c>
      <c r="F258" s="36"/>
      <c r="G258" s="36"/>
      <c r="H258" s="110">
        <f>SUM(H259:H261)</f>
        <v>1718.5714285714284</v>
      </c>
    </row>
    <row r="259" spans="1:8" ht="33" x14ac:dyDescent="0.25">
      <c r="A259" s="76" t="s">
        <v>526</v>
      </c>
      <c r="B259" s="33" t="s">
        <v>31</v>
      </c>
      <c r="C259" s="36" t="s">
        <v>10</v>
      </c>
      <c r="D259" s="36">
        <v>6</v>
      </c>
      <c r="E259" s="111">
        <v>1258.9285714285713</v>
      </c>
      <c r="F259" s="36" t="s">
        <v>10</v>
      </c>
      <c r="G259" s="36">
        <v>6</v>
      </c>
      <c r="H259" s="111">
        <v>1258.9285714285713</v>
      </c>
    </row>
    <row r="260" spans="1:8" ht="33" x14ac:dyDescent="0.25">
      <c r="A260" s="76" t="s">
        <v>527</v>
      </c>
      <c r="B260" s="33" t="s">
        <v>33</v>
      </c>
      <c r="C260" s="43" t="s">
        <v>13</v>
      </c>
      <c r="D260" s="36">
        <v>6</v>
      </c>
      <c r="E260" s="93">
        <v>401.78571428571422</v>
      </c>
      <c r="F260" s="43" t="s">
        <v>13</v>
      </c>
      <c r="G260" s="36">
        <v>6</v>
      </c>
      <c r="H260" s="93">
        <v>401.78571428571422</v>
      </c>
    </row>
    <row r="261" spans="1:8" ht="18.75" x14ac:dyDescent="0.25">
      <c r="A261" s="76" t="s">
        <v>528</v>
      </c>
      <c r="B261" s="33" t="s">
        <v>134</v>
      </c>
      <c r="C261" s="36" t="s">
        <v>10</v>
      </c>
      <c r="D261" s="36">
        <v>18</v>
      </c>
      <c r="E261" s="93">
        <v>57.857142857142847</v>
      </c>
      <c r="F261" s="36" t="s">
        <v>10</v>
      </c>
      <c r="G261" s="36">
        <v>18</v>
      </c>
      <c r="H261" s="93">
        <v>57.857142857142847</v>
      </c>
    </row>
    <row r="262" spans="1:8" ht="18.75" x14ac:dyDescent="0.25">
      <c r="A262" s="75" t="s">
        <v>529</v>
      </c>
      <c r="B262" s="55" t="s">
        <v>293</v>
      </c>
      <c r="C262" s="36"/>
      <c r="D262" s="36"/>
      <c r="E262" s="103">
        <f>SUM(E263:E271)</f>
        <v>3601.4285714285706</v>
      </c>
      <c r="F262" s="36"/>
      <c r="G262" s="36"/>
      <c r="H262" s="103">
        <f>SUM(H263:H271)</f>
        <v>3601.4285714285706</v>
      </c>
    </row>
    <row r="263" spans="1:8" ht="29.25" customHeight="1" x14ac:dyDescent="0.25">
      <c r="A263" s="76" t="s">
        <v>530</v>
      </c>
      <c r="B263" s="33" t="s">
        <v>31</v>
      </c>
      <c r="C263" s="36" t="s">
        <v>10</v>
      </c>
      <c r="D263" s="36">
        <v>8</v>
      </c>
      <c r="E263" s="93">
        <v>1678.5714285714284</v>
      </c>
      <c r="F263" s="36" t="s">
        <v>10</v>
      </c>
      <c r="G263" s="36">
        <v>8</v>
      </c>
      <c r="H263" s="93">
        <v>1678.5714285714284</v>
      </c>
    </row>
    <row r="264" spans="1:8" ht="33" x14ac:dyDescent="0.25">
      <c r="A264" s="76" t="s">
        <v>531</v>
      </c>
      <c r="B264" s="33" t="s">
        <v>33</v>
      </c>
      <c r="C264" s="43" t="s">
        <v>13</v>
      </c>
      <c r="D264" s="36">
        <v>8</v>
      </c>
      <c r="E264" s="111">
        <v>535.71428571428567</v>
      </c>
      <c r="F264" s="43" t="s">
        <v>13</v>
      </c>
      <c r="G264" s="36">
        <v>8</v>
      </c>
      <c r="H264" s="111">
        <v>535.71428571428567</v>
      </c>
    </row>
    <row r="265" spans="1:8" ht="18.75" x14ac:dyDescent="0.25">
      <c r="A265" s="76" t="s">
        <v>532</v>
      </c>
      <c r="B265" s="50" t="s">
        <v>35</v>
      </c>
      <c r="C265" s="68" t="s">
        <v>10</v>
      </c>
      <c r="D265" s="43">
        <v>8</v>
      </c>
      <c r="E265" s="93">
        <v>228.57142857142856</v>
      </c>
      <c r="F265" s="68" t="s">
        <v>10</v>
      </c>
      <c r="G265" s="43">
        <v>8</v>
      </c>
      <c r="H265" s="93">
        <v>228.57142857142856</v>
      </c>
    </row>
    <row r="266" spans="1:8" ht="18.75" x14ac:dyDescent="0.25">
      <c r="A266" s="76" t="s">
        <v>533</v>
      </c>
      <c r="B266" s="50" t="s">
        <v>132</v>
      </c>
      <c r="C266" s="68" t="s">
        <v>10</v>
      </c>
      <c r="D266" s="43">
        <v>8</v>
      </c>
      <c r="E266" s="93">
        <v>170</v>
      </c>
      <c r="F266" s="68" t="s">
        <v>10</v>
      </c>
      <c r="G266" s="43">
        <v>8</v>
      </c>
      <c r="H266" s="93">
        <v>170</v>
      </c>
    </row>
    <row r="267" spans="1:8" ht="33" x14ac:dyDescent="0.25">
      <c r="A267" s="76" t="s">
        <v>534</v>
      </c>
      <c r="B267" s="33" t="s">
        <v>32</v>
      </c>
      <c r="C267" s="36" t="s">
        <v>10</v>
      </c>
      <c r="D267" s="36">
        <v>1</v>
      </c>
      <c r="E267" s="93">
        <v>209.82142857142856</v>
      </c>
      <c r="F267" s="36" t="s">
        <v>10</v>
      </c>
      <c r="G267" s="36">
        <v>1</v>
      </c>
      <c r="H267" s="93">
        <v>209.82142857142856</v>
      </c>
    </row>
    <row r="268" spans="1:8" ht="33" x14ac:dyDescent="0.25">
      <c r="A268" s="76" t="s">
        <v>535</v>
      </c>
      <c r="B268" s="33" t="s">
        <v>133</v>
      </c>
      <c r="C268" s="43" t="s">
        <v>13</v>
      </c>
      <c r="D268" s="36">
        <v>1</v>
      </c>
      <c r="E268" s="93">
        <v>491.0714285714285</v>
      </c>
      <c r="F268" s="43" t="s">
        <v>13</v>
      </c>
      <c r="G268" s="36">
        <v>1</v>
      </c>
      <c r="H268" s="93">
        <v>491.0714285714285</v>
      </c>
    </row>
    <row r="269" spans="1:8" ht="18.75" x14ac:dyDescent="0.25">
      <c r="A269" s="76" t="s">
        <v>536</v>
      </c>
      <c r="B269" s="33" t="s">
        <v>37</v>
      </c>
      <c r="C269" s="36" t="s">
        <v>10</v>
      </c>
      <c r="D269" s="36">
        <v>5</v>
      </c>
      <c r="E269" s="93">
        <v>111.60714285714285</v>
      </c>
      <c r="F269" s="36" t="s">
        <v>10</v>
      </c>
      <c r="G269" s="36">
        <v>5</v>
      </c>
      <c r="H269" s="93">
        <v>111.60714285714285</v>
      </c>
    </row>
    <row r="270" spans="1:8" ht="18.75" x14ac:dyDescent="0.25">
      <c r="A270" s="76" t="s">
        <v>537</v>
      </c>
      <c r="B270" s="87" t="s">
        <v>34</v>
      </c>
      <c r="C270" s="43" t="s">
        <v>10</v>
      </c>
      <c r="D270" s="43">
        <v>5</v>
      </c>
      <c r="E270" s="93">
        <v>89.285714285714278</v>
      </c>
      <c r="F270" s="43" t="s">
        <v>10</v>
      </c>
      <c r="G270" s="43">
        <v>5</v>
      </c>
      <c r="H270" s="93">
        <v>89.285714285714278</v>
      </c>
    </row>
    <row r="271" spans="1:8" ht="24.75" customHeight="1" x14ac:dyDescent="0.25">
      <c r="A271" s="76" t="s">
        <v>538</v>
      </c>
      <c r="B271" s="33" t="s">
        <v>134</v>
      </c>
      <c r="C271" s="36" t="s">
        <v>10</v>
      </c>
      <c r="D271" s="36">
        <v>27</v>
      </c>
      <c r="E271" s="93">
        <v>86.785714285714278</v>
      </c>
      <c r="F271" s="36" t="s">
        <v>10</v>
      </c>
      <c r="G271" s="36">
        <v>27</v>
      </c>
      <c r="H271" s="93">
        <v>86.785714285714278</v>
      </c>
    </row>
    <row r="272" spans="1:8" ht="24.75" customHeight="1" x14ac:dyDescent="0.25">
      <c r="A272" s="75" t="s">
        <v>539</v>
      </c>
      <c r="B272" s="55" t="s">
        <v>138</v>
      </c>
      <c r="C272" s="36"/>
      <c r="D272" s="36"/>
      <c r="E272" s="103">
        <f>SUM(E273:E275)</f>
        <v>1718.5714285714284</v>
      </c>
      <c r="F272" s="36"/>
      <c r="G272" s="36"/>
      <c r="H272" s="103">
        <f>SUM(H273:H275)</f>
        <v>1718.5714285714284</v>
      </c>
    </row>
    <row r="273" spans="1:8" ht="33" x14ac:dyDescent="0.25">
      <c r="A273" s="76" t="s">
        <v>540</v>
      </c>
      <c r="B273" s="33" t="s">
        <v>31</v>
      </c>
      <c r="C273" s="36" t="s">
        <v>10</v>
      </c>
      <c r="D273" s="36">
        <v>6</v>
      </c>
      <c r="E273" s="93">
        <v>1258.9285714285713</v>
      </c>
      <c r="F273" s="36" t="s">
        <v>10</v>
      </c>
      <c r="G273" s="36">
        <v>6</v>
      </c>
      <c r="H273" s="93">
        <v>1258.9285714285713</v>
      </c>
    </row>
    <row r="274" spans="1:8" ht="29.25" customHeight="1" x14ac:dyDescent="0.25">
      <c r="A274" s="76" t="s">
        <v>541</v>
      </c>
      <c r="B274" s="33" t="s">
        <v>33</v>
      </c>
      <c r="C274" s="43" t="s">
        <v>13</v>
      </c>
      <c r="D274" s="36">
        <v>6</v>
      </c>
      <c r="E274" s="93">
        <v>401.78571428571422</v>
      </c>
      <c r="F274" s="43" t="s">
        <v>13</v>
      </c>
      <c r="G274" s="36">
        <v>6</v>
      </c>
      <c r="H274" s="93">
        <v>401.78571428571422</v>
      </c>
    </row>
    <row r="275" spans="1:8" ht="18.75" x14ac:dyDescent="0.25">
      <c r="A275" s="76" t="s">
        <v>542</v>
      </c>
      <c r="B275" s="33" t="s">
        <v>134</v>
      </c>
      <c r="C275" s="36" t="s">
        <v>10</v>
      </c>
      <c r="D275" s="43">
        <v>18</v>
      </c>
      <c r="E275" s="93">
        <v>57.857142857142847</v>
      </c>
      <c r="F275" s="36" t="s">
        <v>10</v>
      </c>
      <c r="G275" s="43">
        <v>18</v>
      </c>
      <c r="H275" s="93">
        <v>57.857142857142847</v>
      </c>
    </row>
    <row r="276" spans="1:8" ht="24.75" customHeight="1" x14ac:dyDescent="0.25">
      <c r="A276" s="75" t="s">
        <v>543</v>
      </c>
      <c r="B276" s="55" t="s">
        <v>139</v>
      </c>
      <c r="C276" s="36"/>
      <c r="D276" s="36"/>
      <c r="E276" s="103">
        <f>SUM(E277:E283)</f>
        <v>3202.8571428571422</v>
      </c>
      <c r="F276" s="36"/>
      <c r="G276" s="36"/>
      <c r="H276" s="103">
        <f>SUM(H277:H283)</f>
        <v>3202.8571428571422</v>
      </c>
    </row>
    <row r="277" spans="1:8" ht="36.75" customHeight="1" x14ac:dyDescent="0.25">
      <c r="A277" s="76" t="s">
        <v>544</v>
      </c>
      <c r="B277" s="33" t="s">
        <v>31</v>
      </c>
      <c r="C277" s="36" t="s">
        <v>10</v>
      </c>
      <c r="D277" s="36">
        <v>8</v>
      </c>
      <c r="E277" s="93">
        <v>1678.5714285714284</v>
      </c>
      <c r="F277" s="36" t="s">
        <v>10</v>
      </c>
      <c r="G277" s="36">
        <v>8</v>
      </c>
      <c r="H277" s="93">
        <v>1678.5714285714284</v>
      </c>
    </row>
    <row r="278" spans="1:8" ht="39" customHeight="1" x14ac:dyDescent="0.25">
      <c r="A278" s="76" t="s">
        <v>545</v>
      </c>
      <c r="B278" s="33" t="s">
        <v>33</v>
      </c>
      <c r="C278" s="43" t="s">
        <v>13</v>
      </c>
      <c r="D278" s="36">
        <v>8</v>
      </c>
      <c r="E278" s="93">
        <v>535.71428571428567</v>
      </c>
      <c r="F278" s="43" t="s">
        <v>13</v>
      </c>
      <c r="G278" s="36">
        <v>8</v>
      </c>
      <c r="H278" s="93">
        <v>535.71428571428567</v>
      </c>
    </row>
    <row r="279" spans="1:8" ht="32.25" customHeight="1" x14ac:dyDescent="0.25">
      <c r="A279" s="76" t="s">
        <v>546</v>
      </c>
      <c r="B279" s="33" t="s">
        <v>32</v>
      </c>
      <c r="C279" s="36" t="s">
        <v>10</v>
      </c>
      <c r="D279" s="36">
        <v>1</v>
      </c>
      <c r="E279" s="93">
        <v>209.82142857142856</v>
      </c>
      <c r="F279" s="36" t="s">
        <v>10</v>
      </c>
      <c r="G279" s="36">
        <v>1</v>
      </c>
      <c r="H279" s="93">
        <v>209.82142857142856</v>
      </c>
    </row>
    <row r="280" spans="1:8" ht="31.5" customHeight="1" x14ac:dyDescent="0.25">
      <c r="A280" s="76" t="s">
        <v>547</v>
      </c>
      <c r="B280" s="33" t="s">
        <v>133</v>
      </c>
      <c r="C280" s="43" t="s">
        <v>13</v>
      </c>
      <c r="D280" s="36">
        <v>1</v>
      </c>
      <c r="E280" s="93">
        <v>491.0714285714285</v>
      </c>
      <c r="F280" s="43" t="s">
        <v>13</v>
      </c>
      <c r="G280" s="36">
        <v>1</v>
      </c>
      <c r="H280" s="93">
        <v>491.0714285714285</v>
      </c>
    </row>
    <row r="281" spans="1:8" ht="28.5" customHeight="1" x14ac:dyDescent="0.25">
      <c r="A281" s="76" t="s">
        <v>548</v>
      </c>
      <c r="B281" s="33" t="s">
        <v>37</v>
      </c>
      <c r="C281" s="36" t="s">
        <v>10</v>
      </c>
      <c r="D281" s="36">
        <v>5</v>
      </c>
      <c r="E281" s="93">
        <v>111.60714285714285</v>
      </c>
      <c r="F281" s="36" t="s">
        <v>10</v>
      </c>
      <c r="G281" s="36">
        <v>5</v>
      </c>
      <c r="H281" s="93">
        <v>111.60714285714285</v>
      </c>
    </row>
    <row r="282" spans="1:8" ht="18.75" x14ac:dyDescent="0.25">
      <c r="A282" s="76" t="s">
        <v>549</v>
      </c>
      <c r="B282" s="87" t="s">
        <v>34</v>
      </c>
      <c r="C282" s="43" t="s">
        <v>10</v>
      </c>
      <c r="D282" s="43">
        <v>5</v>
      </c>
      <c r="E282" s="93">
        <v>89.285714285714278</v>
      </c>
      <c r="F282" s="43" t="s">
        <v>10</v>
      </c>
      <c r="G282" s="43">
        <v>5</v>
      </c>
      <c r="H282" s="93">
        <v>89.285714285714278</v>
      </c>
    </row>
    <row r="283" spans="1:8" ht="18.75" x14ac:dyDescent="0.25">
      <c r="A283" s="76" t="s">
        <v>550</v>
      </c>
      <c r="B283" s="33" t="s">
        <v>134</v>
      </c>
      <c r="C283" s="36" t="s">
        <v>10</v>
      </c>
      <c r="D283" s="36">
        <v>27</v>
      </c>
      <c r="E283" s="93">
        <v>86.785714285714278</v>
      </c>
      <c r="F283" s="36" t="s">
        <v>10</v>
      </c>
      <c r="G283" s="36">
        <v>27</v>
      </c>
      <c r="H283" s="93">
        <v>86.785714285714278</v>
      </c>
    </row>
    <row r="284" spans="1:8" ht="18.75" x14ac:dyDescent="0.25">
      <c r="A284" s="75" t="s">
        <v>551</v>
      </c>
      <c r="B284" s="55" t="s">
        <v>294</v>
      </c>
      <c r="C284" s="36"/>
      <c r="D284" s="36"/>
      <c r="E284" s="103">
        <f>SUM(E285:E293)</f>
        <v>2928.9285714285706</v>
      </c>
      <c r="F284" s="36"/>
      <c r="G284" s="36"/>
      <c r="H284" s="103">
        <f>SUM(H285:H293)</f>
        <v>2928.9285714285706</v>
      </c>
    </row>
    <row r="285" spans="1:8" ht="33" customHeight="1" x14ac:dyDescent="0.25">
      <c r="A285" s="76" t="s">
        <v>552</v>
      </c>
      <c r="B285" s="33" t="s">
        <v>31</v>
      </c>
      <c r="C285" s="36" t="s">
        <v>10</v>
      </c>
      <c r="D285" s="36">
        <v>6</v>
      </c>
      <c r="E285" s="93">
        <v>1258.9285714285713</v>
      </c>
      <c r="F285" s="36" t="s">
        <v>10</v>
      </c>
      <c r="G285" s="36">
        <v>6</v>
      </c>
      <c r="H285" s="93">
        <v>1258.9285714285713</v>
      </c>
    </row>
    <row r="286" spans="1:8" ht="33" x14ac:dyDescent="0.25">
      <c r="A286" s="76" t="s">
        <v>553</v>
      </c>
      <c r="B286" s="33" t="s">
        <v>33</v>
      </c>
      <c r="C286" s="43" t="s">
        <v>13</v>
      </c>
      <c r="D286" s="36">
        <v>6</v>
      </c>
      <c r="E286" s="93">
        <v>401.78571428571422</v>
      </c>
      <c r="F286" s="43" t="s">
        <v>13</v>
      </c>
      <c r="G286" s="36">
        <v>6</v>
      </c>
      <c r="H286" s="93">
        <v>401.78571428571422</v>
      </c>
    </row>
    <row r="287" spans="1:8" ht="18.75" x14ac:dyDescent="0.25">
      <c r="A287" s="76" t="s">
        <v>554</v>
      </c>
      <c r="B287" s="50" t="s">
        <v>35</v>
      </c>
      <c r="C287" s="68" t="s">
        <v>10</v>
      </c>
      <c r="D287" s="43">
        <v>6</v>
      </c>
      <c r="E287" s="93">
        <v>171.42857142857142</v>
      </c>
      <c r="F287" s="68" t="s">
        <v>10</v>
      </c>
      <c r="G287" s="43">
        <v>6</v>
      </c>
      <c r="H287" s="93">
        <v>171.42857142857142</v>
      </c>
    </row>
    <row r="288" spans="1:8" ht="25.5" customHeight="1" x14ac:dyDescent="0.25">
      <c r="A288" s="76" t="s">
        <v>555</v>
      </c>
      <c r="B288" s="50" t="s">
        <v>132</v>
      </c>
      <c r="C288" s="68" t="s">
        <v>10</v>
      </c>
      <c r="D288" s="43">
        <v>6</v>
      </c>
      <c r="E288" s="93">
        <v>127.5</v>
      </c>
      <c r="F288" s="68" t="s">
        <v>10</v>
      </c>
      <c r="G288" s="43">
        <v>6</v>
      </c>
      <c r="H288" s="93">
        <v>127.5</v>
      </c>
    </row>
    <row r="289" spans="1:8" ht="30.75" customHeight="1" x14ac:dyDescent="0.25">
      <c r="A289" s="76" t="s">
        <v>556</v>
      </c>
      <c r="B289" s="33" t="s">
        <v>32</v>
      </c>
      <c r="C289" s="36" t="s">
        <v>10</v>
      </c>
      <c r="D289" s="36">
        <v>1</v>
      </c>
      <c r="E289" s="93">
        <v>209.82142857142856</v>
      </c>
      <c r="F289" s="36" t="s">
        <v>10</v>
      </c>
      <c r="G289" s="36">
        <v>1</v>
      </c>
      <c r="H289" s="93">
        <v>209.82142857142856</v>
      </c>
    </row>
    <row r="290" spans="1:8" ht="30.75" customHeight="1" x14ac:dyDescent="0.25">
      <c r="A290" s="76" t="s">
        <v>557</v>
      </c>
      <c r="B290" s="33" t="s">
        <v>133</v>
      </c>
      <c r="C290" s="43" t="s">
        <v>13</v>
      </c>
      <c r="D290" s="36">
        <v>1</v>
      </c>
      <c r="E290" s="93">
        <v>491.0714285714285</v>
      </c>
      <c r="F290" s="43" t="s">
        <v>13</v>
      </c>
      <c r="G290" s="36">
        <v>1</v>
      </c>
      <c r="H290" s="93">
        <v>491.0714285714285</v>
      </c>
    </row>
    <row r="291" spans="1:8" ht="21.75" customHeight="1" x14ac:dyDescent="0.25">
      <c r="A291" s="76" t="s">
        <v>558</v>
      </c>
      <c r="B291" s="33" t="s">
        <v>37</v>
      </c>
      <c r="C291" s="36" t="s">
        <v>10</v>
      </c>
      <c r="D291" s="36">
        <v>5</v>
      </c>
      <c r="E291" s="93">
        <v>111.60714285714285</v>
      </c>
      <c r="F291" s="36" t="s">
        <v>10</v>
      </c>
      <c r="G291" s="36">
        <v>5</v>
      </c>
      <c r="H291" s="93">
        <v>111.60714285714285</v>
      </c>
    </row>
    <row r="292" spans="1:8" ht="25.5" customHeight="1" x14ac:dyDescent="0.25">
      <c r="A292" s="76" t="s">
        <v>559</v>
      </c>
      <c r="B292" s="87" t="s">
        <v>34</v>
      </c>
      <c r="C292" s="43" t="s">
        <v>10</v>
      </c>
      <c r="D292" s="43">
        <v>5</v>
      </c>
      <c r="E292" s="93">
        <v>89.285714285714278</v>
      </c>
      <c r="F292" s="43" t="s">
        <v>10</v>
      </c>
      <c r="G292" s="43">
        <v>5</v>
      </c>
      <c r="H292" s="93">
        <v>89.285714285714278</v>
      </c>
    </row>
    <row r="293" spans="1:8" ht="24" customHeight="1" x14ac:dyDescent="0.25">
      <c r="A293" s="76" t="s">
        <v>560</v>
      </c>
      <c r="B293" s="33" t="s">
        <v>134</v>
      </c>
      <c r="C293" s="36" t="s">
        <v>10</v>
      </c>
      <c r="D293" s="36">
        <v>21</v>
      </c>
      <c r="E293" s="93">
        <v>67.499999999999986</v>
      </c>
      <c r="F293" s="36" t="s">
        <v>10</v>
      </c>
      <c r="G293" s="36">
        <v>21</v>
      </c>
      <c r="H293" s="93">
        <v>67.499999999999986</v>
      </c>
    </row>
    <row r="294" spans="1:8" ht="24.75" customHeight="1" x14ac:dyDescent="0.25">
      <c r="A294" s="75" t="s">
        <v>561</v>
      </c>
      <c r="B294" s="55" t="s">
        <v>140</v>
      </c>
      <c r="C294" s="36"/>
      <c r="D294" s="36"/>
      <c r="E294" s="103">
        <f>SUM(E295:E301)</f>
        <v>2629.9999999999995</v>
      </c>
      <c r="F294" s="36"/>
      <c r="G294" s="36"/>
      <c r="H294" s="103">
        <f>SUM(H295:H301)</f>
        <v>2629.9999999999995</v>
      </c>
    </row>
    <row r="295" spans="1:8" ht="36" customHeight="1" x14ac:dyDescent="0.25">
      <c r="A295" s="76" t="s">
        <v>562</v>
      </c>
      <c r="B295" s="33" t="s">
        <v>31</v>
      </c>
      <c r="C295" s="36" t="s">
        <v>10</v>
      </c>
      <c r="D295" s="36">
        <v>6</v>
      </c>
      <c r="E295" s="93">
        <v>1258.9285714285713</v>
      </c>
      <c r="F295" s="36" t="s">
        <v>10</v>
      </c>
      <c r="G295" s="36">
        <v>6</v>
      </c>
      <c r="H295" s="93">
        <v>1258.9285714285713</v>
      </c>
    </row>
    <row r="296" spans="1:8" ht="35.25" customHeight="1" x14ac:dyDescent="0.25">
      <c r="A296" s="76" t="s">
        <v>563</v>
      </c>
      <c r="B296" s="33" t="s">
        <v>33</v>
      </c>
      <c r="C296" s="43" t="s">
        <v>13</v>
      </c>
      <c r="D296" s="36">
        <v>6</v>
      </c>
      <c r="E296" s="93">
        <v>401.78571428571422</v>
      </c>
      <c r="F296" s="43" t="s">
        <v>13</v>
      </c>
      <c r="G296" s="36">
        <v>6</v>
      </c>
      <c r="H296" s="93">
        <v>401.78571428571422</v>
      </c>
    </row>
    <row r="297" spans="1:8" ht="33.75" customHeight="1" x14ac:dyDescent="0.25">
      <c r="A297" s="76" t="s">
        <v>564</v>
      </c>
      <c r="B297" s="33" t="s">
        <v>32</v>
      </c>
      <c r="C297" s="36" t="s">
        <v>10</v>
      </c>
      <c r="D297" s="36">
        <v>1</v>
      </c>
      <c r="E297" s="93">
        <v>209.82142857142856</v>
      </c>
      <c r="F297" s="36" t="s">
        <v>10</v>
      </c>
      <c r="G297" s="36">
        <v>1</v>
      </c>
      <c r="H297" s="93">
        <v>209.82142857142856</v>
      </c>
    </row>
    <row r="298" spans="1:8" ht="33" customHeight="1" x14ac:dyDescent="0.25">
      <c r="A298" s="76" t="s">
        <v>565</v>
      </c>
      <c r="B298" s="33" t="s">
        <v>133</v>
      </c>
      <c r="C298" s="43" t="s">
        <v>13</v>
      </c>
      <c r="D298" s="36">
        <v>1</v>
      </c>
      <c r="E298" s="93">
        <v>491.0714285714285</v>
      </c>
      <c r="F298" s="43" t="s">
        <v>13</v>
      </c>
      <c r="G298" s="36">
        <v>1</v>
      </c>
      <c r="H298" s="93">
        <v>491.0714285714285</v>
      </c>
    </row>
    <row r="299" spans="1:8" ht="22.5" customHeight="1" x14ac:dyDescent="0.25">
      <c r="A299" s="76" t="s">
        <v>566</v>
      </c>
      <c r="B299" s="33" t="s">
        <v>37</v>
      </c>
      <c r="C299" s="36" t="s">
        <v>10</v>
      </c>
      <c r="D299" s="36">
        <v>5</v>
      </c>
      <c r="E299" s="93">
        <v>111.60714285714285</v>
      </c>
      <c r="F299" s="36" t="s">
        <v>10</v>
      </c>
      <c r="G299" s="36">
        <v>5</v>
      </c>
      <c r="H299" s="93">
        <v>111.60714285714285</v>
      </c>
    </row>
    <row r="300" spans="1:8" ht="22.5" customHeight="1" x14ac:dyDescent="0.25">
      <c r="A300" s="76" t="s">
        <v>567</v>
      </c>
      <c r="B300" s="87" t="s">
        <v>34</v>
      </c>
      <c r="C300" s="43" t="s">
        <v>10</v>
      </c>
      <c r="D300" s="43">
        <v>5</v>
      </c>
      <c r="E300" s="93">
        <v>89.285714285714278</v>
      </c>
      <c r="F300" s="43" t="s">
        <v>10</v>
      </c>
      <c r="G300" s="43">
        <v>5</v>
      </c>
      <c r="H300" s="93">
        <v>89.285714285714278</v>
      </c>
    </row>
    <row r="301" spans="1:8" ht="21.75" customHeight="1" x14ac:dyDescent="0.25">
      <c r="A301" s="76" t="s">
        <v>568</v>
      </c>
      <c r="B301" s="33" t="s">
        <v>134</v>
      </c>
      <c r="C301" s="36" t="s">
        <v>10</v>
      </c>
      <c r="D301" s="36">
        <v>21</v>
      </c>
      <c r="E301" s="93">
        <v>67.499999999999986</v>
      </c>
      <c r="F301" s="36" t="s">
        <v>10</v>
      </c>
      <c r="G301" s="36">
        <v>21</v>
      </c>
      <c r="H301" s="93">
        <v>67.499999999999986</v>
      </c>
    </row>
    <row r="302" spans="1:8" ht="26.25" customHeight="1" x14ac:dyDescent="0.25">
      <c r="A302" s="75" t="s">
        <v>569</v>
      </c>
      <c r="B302" s="55" t="s">
        <v>141</v>
      </c>
      <c r="C302" s="36"/>
      <c r="D302" s="36"/>
      <c r="E302" s="103">
        <f>SUM(E303:E304)</f>
        <v>1316.7857142857142</v>
      </c>
      <c r="F302" s="36"/>
      <c r="G302" s="36"/>
      <c r="H302" s="103">
        <f>SUM(H303:H304)</f>
        <v>1316.7857142857142</v>
      </c>
    </row>
    <row r="303" spans="1:8" ht="36" customHeight="1" x14ac:dyDescent="0.25">
      <c r="A303" s="76" t="s">
        <v>570</v>
      </c>
      <c r="B303" s="33" t="s">
        <v>31</v>
      </c>
      <c r="C303" s="36" t="s">
        <v>10</v>
      </c>
      <c r="D303" s="36">
        <v>6</v>
      </c>
      <c r="E303" s="93">
        <v>1258.9285714285713</v>
      </c>
      <c r="F303" s="36" t="s">
        <v>10</v>
      </c>
      <c r="G303" s="36">
        <v>6</v>
      </c>
      <c r="H303" s="93">
        <v>1258.9285714285713</v>
      </c>
    </row>
    <row r="304" spans="1:8" ht="26.25" customHeight="1" x14ac:dyDescent="0.25">
      <c r="A304" s="76" t="s">
        <v>571</v>
      </c>
      <c r="B304" s="33" t="s">
        <v>134</v>
      </c>
      <c r="C304" s="36" t="s">
        <v>10</v>
      </c>
      <c r="D304" s="36">
        <v>18</v>
      </c>
      <c r="E304" s="93">
        <v>57.857142857142847</v>
      </c>
      <c r="F304" s="36" t="s">
        <v>10</v>
      </c>
      <c r="G304" s="36">
        <v>18</v>
      </c>
      <c r="H304" s="93">
        <v>57.857142857142847</v>
      </c>
    </row>
    <row r="305" spans="1:8" ht="25.5" customHeight="1" x14ac:dyDescent="0.25">
      <c r="A305" s="75" t="s">
        <v>572</v>
      </c>
      <c r="B305" s="55" t="s">
        <v>142</v>
      </c>
      <c r="C305" s="36"/>
      <c r="D305" s="36"/>
      <c r="E305" s="103">
        <f>SUM(E306:E312)</f>
        <v>2629.9999999999995</v>
      </c>
      <c r="F305" s="36"/>
      <c r="G305" s="36"/>
      <c r="H305" s="103">
        <f>SUM(H306:H312)</f>
        <v>2629.9999999999995</v>
      </c>
    </row>
    <row r="306" spans="1:8" ht="33" customHeight="1" x14ac:dyDescent="0.25">
      <c r="A306" s="76" t="s">
        <v>573</v>
      </c>
      <c r="B306" s="33" t="s">
        <v>31</v>
      </c>
      <c r="C306" s="36" t="s">
        <v>10</v>
      </c>
      <c r="D306" s="36">
        <v>6</v>
      </c>
      <c r="E306" s="93">
        <v>1258.9285714285713</v>
      </c>
      <c r="F306" s="36" t="s">
        <v>10</v>
      </c>
      <c r="G306" s="36">
        <v>6</v>
      </c>
      <c r="H306" s="93">
        <v>1258.9285714285713</v>
      </c>
    </row>
    <row r="307" spans="1:8" ht="30" customHeight="1" x14ac:dyDescent="0.25">
      <c r="A307" s="76" t="s">
        <v>574</v>
      </c>
      <c r="B307" s="33" t="s">
        <v>33</v>
      </c>
      <c r="C307" s="43" t="s">
        <v>13</v>
      </c>
      <c r="D307" s="36">
        <v>6</v>
      </c>
      <c r="E307" s="94">
        <v>401.78571428571422</v>
      </c>
      <c r="F307" s="43" t="s">
        <v>13</v>
      </c>
      <c r="G307" s="36">
        <v>6</v>
      </c>
      <c r="H307" s="94">
        <v>401.78571428571422</v>
      </c>
    </row>
    <row r="308" spans="1:8" ht="31.5" customHeight="1" x14ac:dyDescent="0.25">
      <c r="A308" s="76" t="s">
        <v>575</v>
      </c>
      <c r="B308" s="33" t="s">
        <v>32</v>
      </c>
      <c r="C308" s="36" t="s">
        <v>10</v>
      </c>
      <c r="D308" s="36">
        <v>1</v>
      </c>
      <c r="E308" s="94">
        <v>209.82142857142856</v>
      </c>
      <c r="F308" s="36" t="s">
        <v>10</v>
      </c>
      <c r="G308" s="36">
        <v>1</v>
      </c>
      <c r="H308" s="94">
        <v>209.82142857142856</v>
      </c>
    </row>
    <row r="309" spans="1:8" ht="39" customHeight="1" x14ac:dyDescent="0.25">
      <c r="A309" s="76" t="s">
        <v>576</v>
      </c>
      <c r="B309" s="33" t="s">
        <v>133</v>
      </c>
      <c r="C309" s="43" t="s">
        <v>13</v>
      </c>
      <c r="D309" s="36">
        <v>1</v>
      </c>
      <c r="E309" s="93">
        <v>491.0714285714285</v>
      </c>
      <c r="F309" s="43" t="s">
        <v>13</v>
      </c>
      <c r="G309" s="36">
        <v>1</v>
      </c>
      <c r="H309" s="93">
        <v>491.0714285714285</v>
      </c>
    </row>
    <row r="310" spans="1:8" ht="24" customHeight="1" x14ac:dyDescent="0.25">
      <c r="A310" s="76" t="s">
        <v>577</v>
      </c>
      <c r="B310" s="33" t="s">
        <v>37</v>
      </c>
      <c r="C310" s="36" t="s">
        <v>10</v>
      </c>
      <c r="D310" s="36">
        <v>5</v>
      </c>
      <c r="E310" s="94">
        <v>111.60714285714285</v>
      </c>
      <c r="F310" s="36" t="s">
        <v>10</v>
      </c>
      <c r="G310" s="36">
        <v>5</v>
      </c>
      <c r="H310" s="94">
        <v>111.60714285714285</v>
      </c>
    </row>
    <row r="311" spans="1:8" ht="18.75" customHeight="1" x14ac:dyDescent="0.25">
      <c r="A311" s="76" t="s">
        <v>578</v>
      </c>
      <c r="B311" s="87" t="s">
        <v>34</v>
      </c>
      <c r="C311" s="43" t="s">
        <v>10</v>
      </c>
      <c r="D311" s="36">
        <v>5</v>
      </c>
      <c r="E311" s="94">
        <v>89.285714285714278</v>
      </c>
      <c r="F311" s="43" t="s">
        <v>10</v>
      </c>
      <c r="G311" s="36">
        <v>5</v>
      </c>
      <c r="H311" s="94">
        <v>89.285714285714278</v>
      </c>
    </row>
    <row r="312" spans="1:8" ht="25.5" customHeight="1" x14ac:dyDescent="0.25">
      <c r="A312" s="76" t="s">
        <v>579</v>
      </c>
      <c r="B312" s="33" t="s">
        <v>134</v>
      </c>
      <c r="C312" s="36" t="s">
        <v>10</v>
      </c>
      <c r="D312" s="36">
        <v>21</v>
      </c>
      <c r="E312" s="94">
        <v>67.499999999999986</v>
      </c>
      <c r="F312" s="36" t="s">
        <v>10</v>
      </c>
      <c r="G312" s="36">
        <v>21</v>
      </c>
      <c r="H312" s="94">
        <v>67.499999999999986</v>
      </c>
    </row>
    <row r="313" spans="1:8" ht="24" customHeight="1" x14ac:dyDescent="0.25">
      <c r="A313" s="75" t="s">
        <v>580</v>
      </c>
      <c r="B313" s="55" t="s">
        <v>143</v>
      </c>
      <c r="C313" s="36"/>
      <c r="D313" s="36"/>
      <c r="E313" s="112">
        <f>SUM(E314:E320)</f>
        <v>2629.9999999999995</v>
      </c>
      <c r="F313" s="36"/>
      <c r="G313" s="36"/>
      <c r="H313" s="112">
        <f>SUM(H314:H320)</f>
        <v>2629.9999999999995</v>
      </c>
    </row>
    <row r="314" spans="1:8" ht="32.25" customHeight="1" x14ac:dyDescent="0.25">
      <c r="A314" s="76" t="s">
        <v>581</v>
      </c>
      <c r="B314" s="33" t="s">
        <v>31</v>
      </c>
      <c r="C314" s="36" t="s">
        <v>10</v>
      </c>
      <c r="D314" s="36">
        <v>6</v>
      </c>
      <c r="E314" s="94">
        <v>1258.9285714285713</v>
      </c>
      <c r="F314" s="36" t="s">
        <v>10</v>
      </c>
      <c r="G314" s="36">
        <v>6</v>
      </c>
      <c r="H314" s="94">
        <v>1258.9285714285713</v>
      </c>
    </row>
    <row r="315" spans="1:8" ht="33.75" customHeight="1" x14ac:dyDescent="0.25">
      <c r="A315" s="76" t="s">
        <v>582</v>
      </c>
      <c r="B315" s="33" t="s">
        <v>33</v>
      </c>
      <c r="C315" s="43" t="s">
        <v>13</v>
      </c>
      <c r="D315" s="36">
        <v>6</v>
      </c>
      <c r="E315" s="94">
        <v>401.78571428571422</v>
      </c>
      <c r="F315" s="43" t="s">
        <v>13</v>
      </c>
      <c r="G315" s="36">
        <v>6</v>
      </c>
      <c r="H315" s="94">
        <v>401.78571428571422</v>
      </c>
    </row>
    <row r="316" spans="1:8" ht="33.75" customHeight="1" x14ac:dyDescent="0.25">
      <c r="A316" s="76" t="s">
        <v>583</v>
      </c>
      <c r="B316" s="33" t="s">
        <v>32</v>
      </c>
      <c r="C316" s="36" t="s">
        <v>10</v>
      </c>
      <c r="D316" s="36">
        <v>1</v>
      </c>
      <c r="E316" s="94">
        <v>209.82142857142856</v>
      </c>
      <c r="F316" s="36" t="s">
        <v>10</v>
      </c>
      <c r="G316" s="36">
        <v>1</v>
      </c>
      <c r="H316" s="94">
        <v>209.82142857142856</v>
      </c>
    </row>
    <row r="317" spans="1:8" ht="36" customHeight="1" x14ac:dyDescent="0.25">
      <c r="A317" s="76" t="s">
        <v>584</v>
      </c>
      <c r="B317" s="33" t="s">
        <v>133</v>
      </c>
      <c r="C317" s="43" t="s">
        <v>13</v>
      </c>
      <c r="D317" s="36">
        <v>1</v>
      </c>
      <c r="E317" s="94">
        <v>491.0714285714285</v>
      </c>
      <c r="F317" s="43" t="s">
        <v>13</v>
      </c>
      <c r="G317" s="36">
        <v>1</v>
      </c>
      <c r="H317" s="94">
        <v>491.0714285714285</v>
      </c>
    </row>
    <row r="318" spans="1:8" ht="25.5" customHeight="1" x14ac:dyDescent="0.25">
      <c r="A318" s="76" t="s">
        <v>585</v>
      </c>
      <c r="B318" s="33" t="s">
        <v>37</v>
      </c>
      <c r="C318" s="36" t="s">
        <v>10</v>
      </c>
      <c r="D318" s="36">
        <v>5</v>
      </c>
      <c r="E318" s="94">
        <v>111.60714285714285</v>
      </c>
      <c r="F318" s="36" t="s">
        <v>10</v>
      </c>
      <c r="G318" s="36">
        <v>5</v>
      </c>
      <c r="H318" s="94">
        <v>111.60714285714285</v>
      </c>
    </row>
    <row r="319" spans="1:8" ht="23.25" customHeight="1" x14ac:dyDescent="0.25">
      <c r="A319" s="76" t="s">
        <v>586</v>
      </c>
      <c r="B319" s="87" t="s">
        <v>34</v>
      </c>
      <c r="C319" s="43" t="s">
        <v>10</v>
      </c>
      <c r="D319" s="36">
        <v>5</v>
      </c>
      <c r="E319" s="94">
        <v>89.285714285714278</v>
      </c>
      <c r="F319" s="43" t="s">
        <v>10</v>
      </c>
      <c r="G319" s="36">
        <v>5</v>
      </c>
      <c r="H319" s="94">
        <v>89.285714285714278</v>
      </c>
    </row>
    <row r="320" spans="1:8" ht="23.25" customHeight="1" x14ac:dyDescent="0.25">
      <c r="A320" s="76" t="s">
        <v>587</v>
      </c>
      <c r="B320" s="33" t="s">
        <v>134</v>
      </c>
      <c r="C320" s="36" t="s">
        <v>10</v>
      </c>
      <c r="D320" s="36">
        <v>21</v>
      </c>
      <c r="E320" s="93">
        <v>67.499999999999986</v>
      </c>
      <c r="F320" s="36" t="s">
        <v>10</v>
      </c>
      <c r="G320" s="36">
        <v>21</v>
      </c>
      <c r="H320" s="93">
        <v>67.499999999999986</v>
      </c>
    </row>
    <row r="321" spans="1:8" ht="23.25" customHeight="1" x14ac:dyDescent="0.25">
      <c r="A321" s="75" t="s">
        <v>588</v>
      </c>
      <c r="B321" s="55" t="s">
        <v>144</v>
      </c>
      <c r="C321" s="36"/>
      <c r="D321" s="36"/>
      <c r="E321" s="112">
        <f>SUM(E322:E331)</f>
        <v>5221.1830357142844</v>
      </c>
      <c r="F321" s="36"/>
      <c r="G321" s="36"/>
      <c r="H321" s="112">
        <f>SUM(H322:H331)</f>
        <v>5221.1830357142844</v>
      </c>
    </row>
    <row r="322" spans="1:8" ht="30.75" customHeight="1" x14ac:dyDescent="0.25">
      <c r="A322" s="76" t="s">
        <v>589</v>
      </c>
      <c r="B322" s="33" t="s">
        <v>31</v>
      </c>
      <c r="C322" s="36" t="s">
        <v>10</v>
      </c>
      <c r="D322" s="36">
        <v>6</v>
      </c>
      <c r="E322" s="94">
        <v>1258.92857142857</v>
      </c>
      <c r="F322" s="36" t="s">
        <v>10</v>
      </c>
      <c r="G322" s="36">
        <v>6</v>
      </c>
      <c r="H322" s="94">
        <v>1258.92857142857</v>
      </c>
    </row>
    <row r="323" spans="1:8" ht="34.5" customHeight="1" x14ac:dyDescent="0.25">
      <c r="A323" s="76" t="s">
        <v>590</v>
      </c>
      <c r="B323" s="33" t="s">
        <v>33</v>
      </c>
      <c r="C323" s="43" t="s">
        <v>13</v>
      </c>
      <c r="D323" s="36">
        <v>6</v>
      </c>
      <c r="E323" s="94">
        <v>401.78571428571422</v>
      </c>
      <c r="F323" s="43" t="s">
        <v>13</v>
      </c>
      <c r="G323" s="36">
        <v>6</v>
      </c>
      <c r="H323" s="94">
        <v>401.78571428571422</v>
      </c>
    </row>
    <row r="324" spans="1:8" ht="20.25" customHeight="1" x14ac:dyDescent="0.25">
      <c r="A324" s="76" t="s">
        <v>591</v>
      </c>
      <c r="B324" s="33" t="s">
        <v>129</v>
      </c>
      <c r="C324" s="36" t="s">
        <v>28</v>
      </c>
      <c r="D324" s="36">
        <v>1.375</v>
      </c>
      <c r="E324" s="94">
        <v>2301.8973214285711</v>
      </c>
      <c r="F324" s="36" t="s">
        <v>28</v>
      </c>
      <c r="G324" s="36">
        <v>1.375</v>
      </c>
      <c r="H324" s="94">
        <v>2301.8973214285711</v>
      </c>
    </row>
    <row r="325" spans="1:8" ht="18.75" customHeight="1" x14ac:dyDescent="0.25">
      <c r="A325" s="76" t="s">
        <v>592</v>
      </c>
      <c r="B325" s="50" t="s">
        <v>35</v>
      </c>
      <c r="C325" s="68" t="s">
        <v>10</v>
      </c>
      <c r="D325" s="36">
        <v>6</v>
      </c>
      <c r="E325" s="94">
        <v>171.42857142857142</v>
      </c>
      <c r="F325" s="68" t="s">
        <v>10</v>
      </c>
      <c r="G325" s="36">
        <v>6</v>
      </c>
      <c r="H325" s="94">
        <v>171.42857142857142</v>
      </c>
    </row>
    <row r="326" spans="1:8" ht="21" customHeight="1" x14ac:dyDescent="0.25">
      <c r="A326" s="76" t="s">
        <v>593</v>
      </c>
      <c r="B326" s="50" t="s">
        <v>132</v>
      </c>
      <c r="C326" s="68" t="s">
        <v>10</v>
      </c>
      <c r="D326" s="36">
        <v>6</v>
      </c>
      <c r="E326" s="93">
        <v>127.5</v>
      </c>
      <c r="F326" s="68" t="s">
        <v>10</v>
      </c>
      <c r="G326" s="36">
        <v>6</v>
      </c>
      <c r="H326" s="93">
        <v>127.5</v>
      </c>
    </row>
    <row r="327" spans="1:8" ht="32.25" customHeight="1" x14ac:dyDescent="0.25">
      <c r="A327" s="76" t="s">
        <v>594</v>
      </c>
      <c r="B327" s="33" t="s">
        <v>32</v>
      </c>
      <c r="C327" s="36" t="s">
        <v>10</v>
      </c>
      <c r="D327" s="36">
        <v>1</v>
      </c>
      <c r="E327" s="94">
        <v>209.82142857142856</v>
      </c>
      <c r="F327" s="36" t="s">
        <v>10</v>
      </c>
      <c r="G327" s="36">
        <v>1</v>
      </c>
      <c r="H327" s="94">
        <v>209.82142857142856</v>
      </c>
    </row>
    <row r="328" spans="1:8" ht="30.75" customHeight="1" x14ac:dyDescent="0.25">
      <c r="A328" s="76" t="s">
        <v>595</v>
      </c>
      <c r="B328" s="33" t="s">
        <v>133</v>
      </c>
      <c r="C328" s="43" t="s">
        <v>13</v>
      </c>
      <c r="D328" s="36">
        <v>1</v>
      </c>
      <c r="E328" s="93">
        <v>491.0714285714285</v>
      </c>
      <c r="F328" s="43" t="s">
        <v>13</v>
      </c>
      <c r="G328" s="36">
        <v>1</v>
      </c>
      <c r="H328" s="93">
        <v>491.0714285714285</v>
      </c>
    </row>
    <row r="329" spans="1:8" ht="21.75" customHeight="1" x14ac:dyDescent="0.25">
      <c r="A329" s="76" t="s">
        <v>596</v>
      </c>
      <c r="B329" s="33" t="s">
        <v>37</v>
      </c>
      <c r="C329" s="36" t="s">
        <v>10</v>
      </c>
      <c r="D329" s="36">
        <v>5</v>
      </c>
      <c r="E329" s="106">
        <v>111.60714285714285</v>
      </c>
      <c r="F329" s="36" t="s">
        <v>10</v>
      </c>
      <c r="G329" s="36">
        <v>5</v>
      </c>
      <c r="H329" s="106">
        <v>111.60714285714285</v>
      </c>
    </row>
    <row r="330" spans="1:8" ht="20.25" customHeight="1" x14ac:dyDescent="0.25">
      <c r="A330" s="76" t="s">
        <v>597</v>
      </c>
      <c r="B330" s="87" t="s">
        <v>34</v>
      </c>
      <c r="C330" s="43" t="s">
        <v>10</v>
      </c>
      <c r="D330" s="36">
        <v>5</v>
      </c>
      <c r="E330" s="106">
        <v>89.285714285714278</v>
      </c>
      <c r="F330" s="43" t="s">
        <v>10</v>
      </c>
      <c r="G330" s="36">
        <v>5</v>
      </c>
      <c r="H330" s="106">
        <v>89.285714285714278</v>
      </c>
    </row>
    <row r="331" spans="1:8" ht="26.25" customHeight="1" x14ac:dyDescent="0.25">
      <c r="A331" s="76" t="s">
        <v>598</v>
      </c>
      <c r="B331" s="33" t="s">
        <v>134</v>
      </c>
      <c r="C331" s="36" t="s">
        <v>10</v>
      </c>
      <c r="D331" s="36">
        <v>18</v>
      </c>
      <c r="E331" s="106">
        <v>57.857142857142847</v>
      </c>
      <c r="F331" s="36" t="s">
        <v>10</v>
      </c>
      <c r="G331" s="36">
        <v>18</v>
      </c>
      <c r="H331" s="106">
        <v>57.857142857142847</v>
      </c>
    </row>
    <row r="332" spans="1:8" ht="18.75" customHeight="1" x14ac:dyDescent="0.25">
      <c r="A332" s="75" t="s">
        <v>599</v>
      </c>
      <c r="B332" s="58" t="s">
        <v>149</v>
      </c>
      <c r="C332" s="43"/>
      <c r="D332" s="43"/>
      <c r="E332" s="109">
        <f>SUM(E333:E341)</f>
        <v>5787.455357142856</v>
      </c>
      <c r="F332" s="43"/>
      <c r="G332" s="43"/>
      <c r="H332" s="109">
        <f>SUM(H333:H341)</f>
        <v>5787.455357142856</v>
      </c>
    </row>
    <row r="333" spans="1:8" ht="32.25" customHeight="1" x14ac:dyDescent="0.25">
      <c r="A333" s="76" t="s">
        <v>600</v>
      </c>
      <c r="B333" s="42" t="s">
        <v>31</v>
      </c>
      <c r="C333" s="43" t="s">
        <v>10</v>
      </c>
      <c r="D333" s="43">
        <v>15</v>
      </c>
      <c r="E333" s="94">
        <v>3147.3214285714284</v>
      </c>
      <c r="F333" s="43" t="s">
        <v>10</v>
      </c>
      <c r="G333" s="43">
        <v>15</v>
      </c>
      <c r="H333" s="94">
        <v>3147.3214285714284</v>
      </c>
    </row>
    <row r="334" spans="1:8" ht="30" customHeight="1" x14ac:dyDescent="0.25">
      <c r="A334" s="76" t="s">
        <v>601</v>
      </c>
      <c r="B334" s="42" t="s">
        <v>33</v>
      </c>
      <c r="C334" s="43" t="s">
        <v>13</v>
      </c>
      <c r="D334" s="43">
        <v>15</v>
      </c>
      <c r="E334" s="93">
        <v>1004.4642857142857</v>
      </c>
      <c r="F334" s="43" t="s">
        <v>13</v>
      </c>
      <c r="G334" s="43">
        <v>15</v>
      </c>
      <c r="H334" s="93">
        <v>1004.4642857142857</v>
      </c>
    </row>
    <row r="335" spans="1:8" ht="21" customHeight="1" x14ac:dyDescent="0.25">
      <c r="A335" s="76" t="s">
        <v>602</v>
      </c>
      <c r="B335" s="42" t="s">
        <v>35</v>
      </c>
      <c r="C335" s="43" t="s">
        <v>10</v>
      </c>
      <c r="D335" s="43">
        <v>15</v>
      </c>
      <c r="E335" s="94">
        <v>428.57142857142856</v>
      </c>
      <c r="F335" s="43" t="s">
        <v>10</v>
      </c>
      <c r="G335" s="43">
        <v>15</v>
      </c>
      <c r="H335" s="94">
        <v>428.57142857142856</v>
      </c>
    </row>
    <row r="336" spans="1:8" ht="22.5" customHeight="1" x14ac:dyDescent="0.25">
      <c r="A336" s="76" t="s">
        <v>603</v>
      </c>
      <c r="B336" s="42" t="s">
        <v>36</v>
      </c>
      <c r="C336" s="43" t="s">
        <v>10</v>
      </c>
      <c r="D336" s="43">
        <v>15</v>
      </c>
      <c r="E336" s="106">
        <v>318.74999999999994</v>
      </c>
      <c r="F336" s="43" t="s">
        <v>10</v>
      </c>
      <c r="G336" s="43">
        <v>15</v>
      </c>
      <c r="H336" s="106">
        <v>318.74999999999994</v>
      </c>
    </row>
    <row r="337" spans="1:8" ht="21.75" customHeight="1" x14ac:dyDescent="0.25">
      <c r="A337" s="76" t="s">
        <v>604</v>
      </c>
      <c r="B337" s="42" t="s">
        <v>150</v>
      </c>
      <c r="C337" s="43" t="s">
        <v>10</v>
      </c>
      <c r="D337" s="43">
        <v>45</v>
      </c>
      <c r="E337" s="106">
        <v>62.678571428571423</v>
      </c>
      <c r="F337" s="43" t="s">
        <v>10</v>
      </c>
      <c r="G337" s="43">
        <v>45</v>
      </c>
      <c r="H337" s="106">
        <v>62.678571428571423</v>
      </c>
    </row>
    <row r="338" spans="1:8" ht="21.75" customHeight="1" x14ac:dyDescent="0.25">
      <c r="A338" s="76" t="s">
        <v>605</v>
      </c>
      <c r="B338" s="42" t="s">
        <v>134</v>
      </c>
      <c r="C338" s="43" t="s">
        <v>10</v>
      </c>
      <c r="D338" s="43">
        <v>45</v>
      </c>
      <c r="E338" s="94">
        <v>144.64285714285714</v>
      </c>
      <c r="F338" s="43" t="s">
        <v>10</v>
      </c>
      <c r="G338" s="43">
        <v>45</v>
      </c>
      <c r="H338" s="94">
        <v>144.64285714285714</v>
      </c>
    </row>
    <row r="339" spans="1:8" ht="24" customHeight="1" x14ac:dyDescent="0.25">
      <c r="A339" s="76" t="s">
        <v>606</v>
      </c>
      <c r="B339" s="42" t="s">
        <v>151</v>
      </c>
      <c r="C339" s="43" t="s">
        <v>10</v>
      </c>
      <c r="D339" s="43">
        <v>45</v>
      </c>
      <c r="E339" s="94">
        <v>62.276785714285708</v>
      </c>
      <c r="F339" s="43" t="s">
        <v>10</v>
      </c>
      <c r="G339" s="43">
        <v>45</v>
      </c>
      <c r="H339" s="94">
        <v>62.276785714285708</v>
      </c>
    </row>
    <row r="340" spans="1:8" ht="22.5" customHeight="1" x14ac:dyDescent="0.25">
      <c r="A340" s="76" t="s">
        <v>607</v>
      </c>
      <c r="B340" s="42" t="s">
        <v>153</v>
      </c>
      <c r="C340" s="43" t="s">
        <v>10</v>
      </c>
      <c r="D340" s="43">
        <v>135</v>
      </c>
      <c r="E340" s="94">
        <v>452.00892857142856</v>
      </c>
      <c r="F340" s="43" t="s">
        <v>10</v>
      </c>
      <c r="G340" s="43">
        <v>135</v>
      </c>
      <c r="H340" s="94">
        <v>452.00892857142856</v>
      </c>
    </row>
    <row r="341" spans="1:8" ht="20.25" customHeight="1" x14ac:dyDescent="0.25">
      <c r="A341" s="76" t="s">
        <v>608</v>
      </c>
      <c r="B341" s="42" t="s">
        <v>152</v>
      </c>
      <c r="C341" s="43" t="s">
        <v>10</v>
      </c>
      <c r="D341" s="43">
        <v>90</v>
      </c>
      <c r="E341" s="93">
        <v>166.74107142857142</v>
      </c>
      <c r="F341" s="43" t="s">
        <v>10</v>
      </c>
      <c r="G341" s="43">
        <v>90</v>
      </c>
      <c r="H341" s="93">
        <v>166.74107142857142</v>
      </c>
    </row>
    <row r="342" spans="1:8" ht="21.75" customHeight="1" x14ac:dyDescent="0.25">
      <c r="A342" s="75" t="s">
        <v>609</v>
      </c>
      <c r="B342" s="58" t="s">
        <v>145</v>
      </c>
      <c r="C342" s="43"/>
      <c r="D342" s="43"/>
      <c r="E342" s="112">
        <f>SUM(E343:E347)</f>
        <v>3362.4999999999995</v>
      </c>
      <c r="F342" s="43"/>
      <c r="G342" s="43"/>
      <c r="H342" s="112">
        <f>SUM(H343:H347)</f>
        <v>3362.4999999999995</v>
      </c>
    </row>
    <row r="343" spans="1:8" ht="33.75" customHeight="1" x14ac:dyDescent="0.25">
      <c r="A343" s="76" t="s">
        <v>610</v>
      </c>
      <c r="B343" s="42" t="s">
        <v>31</v>
      </c>
      <c r="C343" s="43" t="s">
        <v>10</v>
      </c>
      <c r="D343" s="43">
        <v>10</v>
      </c>
      <c r="E343" s="94">
        <v>2098.2142857142853</v>
      </c>
      <c r="F343" s="43" t="s">
        <v>10</v>
      </c>
      <c r="G343" s="43">
        <v>10</v>
      </c>
      <c r="H343" s="94">
        <v>2098.2142857142853</v>
      </c>
    </row>
    <row r="344" spans="1:8" ht="32.25" customHeight="1" x14ac:dyDescent="0.25">
      <c r="A344" s="76" t="s">
        <v>611</v>
      </c>
      <c r="B344" s="42" t="s">
        <v>33</v>
      </c>
      <c r="C344" s="43" t="s">
        <v>13</v>
      </c>
      <c r="D344" s="43">
        <v>10</v>
      </c>
      <c r="E344" s="94">
        <v>669.64285714285711</v>
      </c>
      <c r="F344" s="43" t="s">
        <v>13</v>
      </c>
      <c r="G344" s="43">
        <v>10</v>
      </c>
      <c r="H344" s="94">
        <v>669.64285714285711</v>
      </c>
    </row>
    <row r="345" spans="1:8" ht="21" customHeight="1" x14ac:dyDescent="0.25">
      <c r="A345" s="76" t="s">
        <v>612</v>
      </c>
      <c r="B345" s="42" t="s">
        <v>35</v>
      </c>
      <c r="C345" s="43" t="s">
        <v>10</v>
      </c>
      <c r="D345" s="43">
        <v>10</v>
      </c>
      <c r="E345" s="94">
        <v>285.71428571428567</v>
      </c>
      <c r="F345" s="43" t="s">
        <v>10</v>
      </c>
      <c r="G345" s="43">
        <v>10</v>
      </c>
      <c r="H345" s="94">
        <v>285.71428571428567</v>
      </c>
    </row>
    <row r="346" spans="1:8" ht="24" customHeight="1" x14ac:dyDescent="0.25">
      <c r="A346" s="76" t="s">
        <v>613</v>
      </c>
      <c r="B346" s="42" t="s">
        <v>36</v>
      </c>
      <c r="C346" s="43" t="s">
        <v>10</v>
      </c>
      <c r="D346" s="43">
        <v>10</v>
      </c>
      <c r="E346" s="94">
        <v>212.49999999999997</v>
      </c>
      <c r="F346" s="43" t="s">
        <v>10</v>
      </c>
      <c r="G346" s="43">
        <v>10</v>
      </c>
      <c r="H346" s="94">
        <v>212.49999999999997</v>
      </c>
    </row>
    <row r="347" spans="1:8" ht="24" customHeight="1" x14ac:dyDescent="0.25">
      <c r="A347" s="76" t="s">
        <v>614</v>
      </c>
      <c r="B347" s="42" t="s">
        <v>134</v>
      </c>
      <c r="C347" s="43" t="s">
        <v>10</v>
      </c>
      <c r="D347" s="43">
        <v>30</v>
      </c>
      <c r="E347" s="93">
        <v>96.428571428571416</v>
      </c>
      <c r="F347" s="43" t="s">
        <v>10</v>
      </c>
      <c r="G347" s="43">
        <v>30</v>
      </c>
      <c r="H347" s="93">
        <v>96.428571428571416</v>
      </c>
    </row>
    <row r="348" spans="1:8" ht="23.25" customHeight="1" x14ac:dyDescent="0.25">
      <c r="A348" s="75" t="s">
        <v>615</v>
      </c>
      <c r="B348" s="58" t="s">
        <v>148</v>
      </c>
      <c r="C348" s="43"/>
      <c r="D348" s="43"/>
      <c r="E348" s="112">
        <f>SUM(E349:E350)</f>
        <v>2516.0892857142858</v>
      </c>
      <c r="F348" s="43"/>
      <c r="G348" s="43"/>
      <c r="H348" s="112">
        <f>SUM(H349:H350)</f>
        <v>2516.0892857142858</v>
      </c>
    </row>
    <row r="349" spans="1:8" ht="23.25" customHeight="1" x14ac:dyDescent="0.25">
      <c r="A349" s="76" t="s">
        <v>616</v>
      </c>
      <c r="B349" s="42" t="s">
        <v>129</v>
      </c>
      <c r="C349" s="43" t="s">
        <v>28</v>
      </c>
      <c r="D349" s="43">
        <v>1.5</v>
      </c>
      <c r="E349" s="94">
        <v>2511.1607142857142</v>
      </c>
      <c r="F349" s="43" t="s">
        <v>28</v>
      </c>
      <c r="G349" s="43">
        <v>1.5</v>
      </c>
      <c r="H349" s="94">
        <v>2511.1607142857142</v>
      </c>
    </row>
    <row r="350" spans="1:8" ht="19.5" customHeight="1" x14ac:dyDescent="0.25">
      <c r="A350" s="76" t="s">
        <v>617</v>
      </c>
      <c r="B350" s="42" t="s">
        <v>146</v>
      </c>
      <c r="C350" s="43" t="s">
        <v>10</v>
      </c>
      <c r="D350" s="43">
        <v>8</v>
      </c>
      <c r="E350" s="94">
        <v>4.9285714285714279</v>
      </c>
      <c r="F350" s="43" t="s">
        <v>10</v>
      </c>
      <c r="G350" s="43">
        <v>8</v>
      </c>
      <c r="H350" s="94">
        <v>4.9285714285714279</v>
      </c>
    </row>
    <row r="351" spans="1:8" ht="24" customHeight="1" x14ac:dyDescent="0.25">
      <c r="A351" s="75" t="s">
        <v>618</v>
      </c>
      <c r="B351" s="58" t="s">
        <v>154</v>
      </c>
      <c r="C351" s="43"/>
      <c r="D351" s="43"/>
      <c r="E351" s="112">
        <f>SUM(E352:E360)</f>
        <v>5787.455357142856</v>
      </c>
      <c r="F351" s="43"/>
      <c r="G351" s="43"/>
      <c r="H351" s="112">
        <f>SUM(H352:H360)</f>
        <v>5787.455357142856</v>
      </c>
    </row>
    <row r="352" spans="1:8" ht="32.25" customHeight="1" x14ac:dyDescent="0.25">
      <c r="A352" s="76" t="s">
        <v>619</v>
      </c>
      <c r="B352" s="42" t="s">
        <v>31</v>
      </c>
      <c r="C352" s="43" t="s">
        <v>10</v>
      </c>
      <c r="D352" s="43">
        <v>15</v>
      </c>
      <c r="E352" s="94">
        <v>3147.3214285714284</v>
      </c>
      <c r="F352" s="43" t="s">
        <v>10</v>
      </c>
      <c r="G352" s="43">
        <v>15</v>
      </c>
      <c r="H352" s="94">
        <v>3147.3214285714284</v>
      </c>
    </row>
    <row r="353" spans="1:8" ht="32.25" customHeight="1" x14ac:dyDescent="0.25">
      <c r="A353" s="76" t="s">
        <v>620</v>
      </c>
      <c r="B353" s="42" t="s">
        <v>33</v>
      </c>
      <c r="C353" s="43" t="s">
        <v>13</v>
      </c>
      <c r="D353" s="43">
        <v>15</v>
      </c>
      <c r="E353" s="94">
        <v>1004.4642857142857</v>
      </c>
      <c r="F353" s="43" t="s">
        <v>13</v>
      </c>
      <c r="G353" s="43">
        <v>15</v>
      </c>
      <c r="H353" s="94">
        <v>1004.4642857142857</v>
      </c>
    </row>
    <row r="354" spans="1:8" ht="24.75" customHeight="1" x14ac:dyDescent="0.25">
      <c r="A354" s="76" t="s">
        <v>621</v>
      </c>
      <c r="B354" s="42" t="s">
        <v>35</v>
      </c>
      <c r="C354" s="43" t="s">
        <v>10</v>
      </c>
      <c r="D354" s="43">
        <v>15</v>
      </c>
      <c r="E354" s="94">
        <v>428.57142857142856</v>
      </c>
      <c r="F354" s="43" t="s">
        <v>10</v>
      </c>
      <c r="G354" s="43">
        <v>15</v>
      </c>
      <c r="H354" s="94">
        <v>428.57142857142856</v>
      </c>
    </row>
    <row r="355" spans="1:8" ht="22.5" customHeight="1" x14ac:dyDescent="0.25">
      <c r="A355" s="76" t="s">
        <v>622</v>
      </c>
      <c r="B355" s="42" t="s">
        <v>36</v>
      </c>
      <c r="C355" s="43" t="s">
        <v>10</v>
      </c>
      <c r="D355" s="43">
        <v>15</v>
      </c>
      <c r="E355" s="94">
        <v>318.74999999999994</v>
      </c>
      <c r="F355" s="43" t="s">
        <v>10</v>
      </c>
      <c r="G355" s="43">
        <v>15</v>
      </c>
      <c r="H355" s="94">
        <v>318.74999999999994</v>
      </c>
    </row>
    <row r="356" spans="1:8" ht="21" customHeight="1" x14ac:dyDescent="0.25">
      <c r="A356" s="76" t="s">
        <v>623</v>
      </c>
      <c r="B356" s="42" t="s">
        <v>150</v>
      </c>
      <c r="C356" s="43" t="s">
        <v>10</v>
      </c>
      <c r="D356" s="43">
        <v>45</v>
      </c>
      <c r="E356" s="93">
        <v>62.678571428571423</v>
      </c>
      <c r="F356" s="43" t="s">
        <v>10</v>
      </c>
      <c r="G356" s="43">
        <v>45</v>
      </c>
      <c r="H356" s="93">
        <v>62.678571428571423</v>
      </c>
    </row>
    <row r="357" spans="1:8" ht="22.5" customHeight="1" x14ac:dyDescent="0.25">
      <c r="A357" s="76" t="s">
        <v>624</v>
      </c>
      <c r="B357" s="42" t="s">
        <v>134</v>
      </c>
      <c r="C357" s="43" t="s">
        <v>10</v>
      </c>
      <c r="D357" s="43">
        <v>45</v>
      </c>
      <c r="E357" s="94">
        <v>144.64285714285714</v>
      </c>
      <c r="F357" s="43" t="s">
        <v>10</v>
      </c>
      <c r="G357" s="43">
        <v>45</v>
      </c>
      <c r="H357" s="94">
        <v>144.64285714285714</v>
      </c>
    </row>
    <row r="358" spans="1:8" ht="18.75" customHeight="1" x14ac:dyDescent="0.25">
      <c r="A358" s="76" t="s">
        <v>625</v>
      </c>
      <c r="B358" s="42" t="s">
        <v>151</v>
      </c>
      <c r="C358" s="43" t="s">
        <v>10</v>
      </c>
      <c r="D358" s="43">
        <v>45</v>
      </c>
      <c r="E358" s="93">
        <v>62.276785714285708</v>
      </c>
      <c r="F358" s="43" t="s">
        <v>10</v>
      </c>
      <c r="G358" s="43">
        <v>45</v>
      </c>
      <c r="H358" s="93">
        <v>62.276785714285708</v>
      </c>
    </row>
    <row r="359" spans="1:8" ht="20.25" customHeight="1" x14ac:dyDescent="0.25">
      <c r="A359" s="76" t="s">
        <v>626</v>
      </c>
      <c r="B359" s="42" t="s">
        <v>153</v>
      </c>
      <c r="C359" s="43" t="s">
        <v>10</v>
      </c>
      <c r="D359" s="43">
        <v>135</v>
      </c>
      <c r="E359" s="94">
        <v>452.00892857142856</v>
      </c>
      <c r="F359" s="43" t="s">
        <v>10</v>
      </c>
      <c r="G359" s="43">
        <v>135</v>
      </c>
      <c r="H359" s="94">
        <v>452.00892857142856</v>
      </c>
    </row>
    <row r="360" spans="1:8" ht="21.75" customHeight="1" x14ac:dyDescent="0.25">
      <c r="A360" s="76" t="s">
        <v>627</v>
      </c>
      <c r="B360" s="42" t="s">
        <v>152</v>
      </c>
      <c r="C360" s="43" t="s">
        <v>10</v>
      </c>
      <c r="D360" s="43">
        <v>90</v>
      </c>
      <c r="E360" s="94">
        <v>166.74107142857142</v>
      </c>
      <c r="F360" s="43" t="s">
        <v>10</v>
      </c>
      <c r="G360" s="43">
        <v>90</v>
      </c>
      <c r="H360" s="94">
        <v>166.74107142857142</v>
      </c>
    </row>
    <row r="361" spans="1:8" ht="23.25" customHeight="1" x14ac:dyDescent="0.25">
      <c r="A361" s="75" t="s">
        <v>628</v>
      </c>
      <c r="B361" s="58" t="s">
        <v>157</v>
      </c>
      <c r="C361" s="43"/>
      <c r="D361" s="43"/>
      <c r="E361" s="112">
        <f>SUM(E362:E366)</f>
        <v>3362.4999999999995</v>
      </c>
      <c r="F361" s="43"/>
      <c r="G361" s="43"/>
      <c r="H361" s="112">
        <f>SUM(H362:H366)</f>
        <v>3362.4999999999995</v>
      </c>
    </row>
    <row r="362" spans="1:8" ht="32.25" customHeight="1" x14ac:dyDescent="0.25">
      <c r="A362" s="76" t="s">
        <v>629</v>
      </c>
      <c r="B362" s="42" t="s">
        <v>31</v>
      </c>
      <c r="C362" s="43" t="s">
        <v>10</v>
      </c>
      <c r="D362" s="43">
        <v>10</v>
      </c>
      <c r="E362" s="94">
        <v>2098.2142857142853</v>
      </c>
      <c r="F362" s="43" t="s">
        <v>10</v>
      </c>
      <c r="G362" s="43">
        <v>10</v>
      </c>
      <c r="H362" s="94">
        <v>2098.2142857142853</v>
      </c>
    </row>
    <row r="363" spans="1:8" ht="31.5" customHeight="1" x14ac:dyDescent="0.25">
      <c r="A363" s="76" t="s">
        <v>630</v>
      </c>
      <c r="B363" s="42" t="s">
        <v>33</v>
      </c>
      <c r="C363" s="43" t="s">
        <v>13</v>
      </c>
      <c r="D363" s="43">
        <v>10</v>
      </c>
      <c r="E363" s="93">
        <v>669.64285714285711</v>
      </c>
      <c r="F363" s="43" t="s">
        <v>13</v>
      </c>
      <c r="G363" s="43">
        <v>10</v>
      </c>
      <c r="H363" s="93">
        <v>669.64285714285711</v>
      </c>
    </row>
    <row r="364" spans="1:8" ht="21.75" customHeight="1" x14ac:dyDescent="0.25">
      <c r="A364" s="76" t="s">
        <v>631</v>
      </c>
      <c r="B364" s="42" t="s">
        <v>35</v>
      </c>
      <c r="C364" s="43" t="s">
        <v>10</v>
      </c>
      <c r="D364" s="43">
        <v>10</v>
      </c>
      <c r="E364" s="94">
        <v>285.71428571428567</v>
      </c>
      <c r="F364" s="43" t="s">
        <v>10</v>
      </c>
      <c r="G364" s="43">
        <v>10</v>
      </c>
      <c r="H364" s="94">
        <v>285.71428571428567</v>
      </c>
    </row>
    <row r="365" spans="1:8" ht="23.25" customHeight="1" x14ac:dyDescent="0.25">
      <c r="A365" s="76" t="s">
        <v>632</v>
      </c>
      <c r="B365" s="42" t="s">
        <v>36</v>
      </c>
      <c r="C365" s="43" t="s">
        <v>10</v>
      </c>
      <c r="D365" s="43">
        <v>10</v>
      </c>
      <c r="E365" s="94">
        <v>212.49999999999997</v>
      </c>
      <c r="F365" s="43" t="s">
        <v>10</v>
      </c>
      <c r="G365" s="43">
        <v>10</v>
      </c>
      <c r="H365" s="94">
        <v>212.49999999999997</v>
      </c>
    </row>
    <row r="366" spans="1:8" ht="22.5" customHeight="1" x14ac:dyDescent="0.25">
      <c r="A366" s="76" t="s">
        <v>633</v>
      </c>
      <c r="B366" s="42" t="s">
        <v>134</v>
      </c>
      <c r="C366" s="43" t="s">
        <v>10</v>
      </c>
      <c r="D366" s="43">
        <v>30</v>
      </c>
      <c r="E366" s="94">
        <v>96.428571428571416</v>
      </c>
      <c r="F366" s="43" t="s">
        <v>10</v>
      </c>
      <c r="G366" s="43">
        <v>30</v>
      </c>
      <c r="H366" s="94">
        <v>96.428571428571416</v>
      </c>
    </row>
    <row r="367" spans="1:8" ht="21.75" customHeight="1" x14ac:dyDescent="0.25">
      <c r="A367" s="75" t="s">
        <v>634</v>
      </c>
      <c r="B367" s="58" t="s">
        <v>295</v>
      </c>
      <c r="C367" s="43"/>
      <c r="D367" s="43"/>
      <c r="E367" s="112">
        <f>SUM(E368:E369)</f>
        <v>840.21428571428567</v>
      </c>
      <c r="F367" s="43"/>
      <c r="G367" s="43"/>
      <c r="H367" s="112">
        <f>SUM(H368:H369)</f>
        <v>840.21428571428567</v>
      </c>
    </row>
    <row r="368" spans="1:8" ht="20.25" customHeight="1" x14ac:dyDescent="0.25">
      <c r="A368" s="76" t="s">
        <v>635</v>
      </c>
      <c r="B368" s="42" t="s">
        <v>155</v>
      </c>
      <c r="C368" s="43" t="s">
        <v>28</v>
      </c>
      <c r="D368" s="43">
        <v>0.5</v>
      </c>
      <c r="E368" s="93">
        <v>837.05357142857133</v>
      </c>
      <c r="F368" s="43" t="s">
        <v>28</v>
      </c>
      <c r="G368" s="43">
        <v>0.5</v>
      </c>
      <c r="H368" s="93">
        <v>837.05357142857133</v>
      </c>
    </row>
    <row r="369" spans="1:8" ht="18.75" customHeight="1" x14ac:dyDescent="0.25">
      <c r="A369" s="76" t="s">
        <v>636</v>
      </c>
      <c r="B369" s="42" t="s">
        <v>156</v>
      </c>
      <c r="C369" s="43" t="s">
        <v>10</v>
      </c>
      <c r="D369" s="43">
        <v>6</v>
      </c>
      <c r="E369" s="94">
        <v>3.1607142857142856</v>
      </c>
      <c r="F369" s="43" t="s">
        <v>10</v>
      </c>
      <c r="G369" s="43">
        <v>6</v>
      </c>
      <c r="H369" s="94">
        <v>3.1607142857142856</v>
      </c>
    </row>
    <row r="370" spans="1:8" ht="27.75" customHeight="1" x14ac:dyDescent="0.25">
      <c r="A370" s="75" t="s">
        <v>637</v>
      </c>
      <c r="B370" s="58" t="s">
        <v>23</v>
      </c>
      <c r="C370" s="43"/>
      <c r="D370" s="43"/>
      <c r="E370" s="112">
        <f>SUM(E371:E378)</f>
        <v>6145.375</v>
      </c>
      <c r="F370" s="43"/>
      <c r="G370" s="43"/>
      <c r="H370" s="112">
        <f>SUM(H371:H378)</f>
        <v>6145.375</v>
      </c>
    </row>
    <row r="371" spans="1:8" ht="32.25" customHeight="1" x14ac:dyDescent="0.25">
      <c r="A371" s="76" t="s">
        <v>638</v>
      </c>
      <c r="B371" s="42" t="s">
        <v>31</v>
      </c>
      <c r="C371" s="43" t="s">
        <v>10</v>
      </c>
      <c r="D371" s="43">
        <v>10</v>
      </c>
      <c r="E371" s="94">
        <v>2098.2142857142853</v>
      </c>
      <c r="F371" s="43" t="s">
        <v>10</v>
      </c>
      <c r="G371" s="43">
        <v>10</v>
      </c>
      <c r="H371" s="94">
        <v>2098.2142857142853</v>
      </c>
    </row>
    <row r="372" spans="1:8" ht="30.75" customHeight="1" x14ac:dyDescent="0.25">
      <c r="A372" s="76" t="s">
        <v>639</v>
      </c>
      <c r="B372" s="42" t="s">
        <v>33</v>
      </c>
      <c r="C372" s="43" t="s">
        <v>13</v>
      </c>
      <c r="D372" s="43">
        <v>10</v>
      </c>
      <c r="E372" s="94">
        <v>669.64285714285711</v>
      </c>
      <c r="F372" s="43" t="s">
        <v>13</v>
      </c>
      <c r="G372" s="43">
        <v>10</v>
      </c>
      <c r="H372" s="94">
        <v>669.64285714285711</v>
      </c>
    </row>
    <row r="373" spans="1:8" ht="20.25" customHeight="1" x14ac:dyDescent="0.25">
      <c r="A373" s="76" t="s">
        <v>640</v>
      </c>
      <c r="B373" s="42" t="s">
        <v>35</v>
      </c>
      <c r="C373" s="43" t="s">
        <v>10</v>
      </c>
      <c r="D373" s="43">
        <v>10</v>
      </c>
      <c r="E373" s="93">
        <v>285.71428571428567</v>
      </c>
      <c r="F373" s="43" t="s">
        <v>10</v>
      </c>
      <c r="G373" s="43">
        <v>10</v>
      </c>
      <c r="H373" s="93">
        <v>285.71428571428567</v>
      </c>
    </row>
    <row r="374" spans="1:8" ht="24" customHeight="1" x14ac:dyDescent="0.25">
      <c r="A374" s="76" t="s">
        <v>641</v>
      </c>
      <c r="B374" s="42" t="s">
        <v>36</v>
      </c>
      <c r="C374" s="43" t="s">
        <v>10</v>
      </c>
      <c r="D374" s="43">
        <v>10</v>
      </c>
      <c r="E374" s="94">
        <v>212.49999999999997</v>
      </c>
      <c r="F374" s="43" t="s">
        <v>10</v>
      </c>
      <c r="G374" s="43">
        <v>10</v>
      </c>
      <c r="H374" s="94">
        <v>212.49999999999997</v>
      </c>
    </row>
    <row r="375" spans="1:8" ht="21.75" customHeight="1" x14ac:dyDescent="0.25">
      <c r="A375" s="76" t="s">
        <v>642</v>
      </c>
      <c r="B375" s="42" t="s">
        <v>129</v>
      </c>
      <c r="C375" s="43" t="s">
        <v>28</v>
      </c>
      <c r="D375" s="43">
        <v>1.5</v>
      </c>
      <c r="E375" s="94">
        <v>2511.1607142857142</v>
      </c>
      <c r="F375" s="43" t="s">
        <v>28</v>
      </c>
      <c r="G375" s="43">
        <v>1.5</v>
      </c>
      <c r="H375" s="94">
        <v>2511.1607142857142</v>
      </c>
    </row>
    <row r="376" spans="1:8" ht="21" customHeight="1" x14ac:dyDescent="0.25">
      <c r="A376" s="76" t="s">
        <v>643</v>
      </c>
      <c r="B376" s="42" t="s">
        <v>146</v>
      </c>
      <c r="C376" s="43" t="s">
        <v>10</v>
      </c>
      <c r="D376" s="43">
        <v>8</v>
      </c>
      <c r="E376" s="94">
        <v>4.9285714285714279</v>
      </c>
      <c r="F376" s="43" t="s">
        <v>10</v>
      </c>
      <c r="G376" s="43">
        <v>8</v>
      </c>
      <c r="H376" s="94">
        <v>4.9285714285714279</v>
      </c>
    </row>
    <row r="377" spans="1:8" ht="21" customHeight="1" x14ac:dyDescent="0.25">
      <c r="A377" s="76" t="s">
        <v>644</v>
      </c>
      <c r="B377" s="42" t="s">
        <v>134</v>
      </c>
      <c r="C377" s="43" t="s">
        <v>10</v>
      </c>
      <c r="D377" s="43">
        <v>30</v>
      </c>
      <c r="E377" s="94">
        <v>96.428571428571416</v>
      </c>
      <c r="F377" s="43" t="s">
        <v>10</v>
      </c>
      <c r="G377" s="43">
        <v>30</v>
      </c>
      <c r="H377" s="94">
        <v>96.428571428571416</v>
      </c>
    </row>
    <row r="378" spans="1:8" ht="24" customHeight="1" x14ac:dyDescent="0.25">
      <c r="A378" s="76" t="s">
        <v>645</v>
      </c>
      <c r="B378" s="42" t="s">
        <v>152</v>
      </c>
      <c r="C378" s="43" t="s">
        <v>10</v>
      </c>
      <c r="D378" s="43">
        <v>144</v>
      </c>
      <c r="E378" s="93">
        <v>266.78571428571428</v>
      </c>
      <c r="F378" s="43" t="s">
        <v>10</v>
      </c>
      <c r="G378" s="43">
        <v>144</v>
      </c>
      <c r="H378" s="93">
        <v>266.78571428571428</v>
      </c>
    </row>
    <row r="379" spans="1:8" ht="30" customHeight="1" x14ac:dyDescent="0.25">
      <c r="A379" s="75" t="s">
        <v>646</v>
      </c>
      <c r="B379" s="55" t="s">
        <v>158</v>
      </c>
      <c r="C379" s="36"/>
      <c r="D379" s="36"/>
      <c r="E379" s="112">
        <f>SUM(E380)</f>
        <v>42.857142857142854</v>
      </c>
      <c r="F379" s="36"/>
      <c r="G379" s="36"/>
      <c r="H379" s="112">
        <f>SUM(H380)</f>
        <v>42.857142857142854</v>
      </c>
    </row>
    <row r="380" spans="1:8" ht="25.5" customHeight="1" x14ac:dyDescent="0.25">
      <c r="A380" s="76" t="s">
        <v>647</v>
      </c>
      <c r="B380" s="33" t="s">
        <v>159</v>
      </c>
      <c r="C380" s="36" t="s">
        <v>28</v>
      </c>
      <c r="D380" s="36">
        <v>0.75</v>
      </c>
      <c r="E380" s="94">
        <v>42.857142857142854</v>
      </c>
      <c r="F380" s="36" t="s">
        <v>28</v>
      </c>
      <c r="G380" s="36">
        <v>0.75</v>
      </c>
      <c r="H380" s="94">
        <v>42.857142857142854</v>
      </c>
    </row>
    <row r="381" spans="1:8" ht="33" customHeight="1" x14ac:dyDescent="0.25">
      <c r="A381" s="75" t="s">
        <v>648</v>
      </c>
      <c r="B381" s="58" t="s">
        <v>165</v>
      </c>
      <c r="C381" s="43"/>
      <c r="D381" s="43"/>
      <c r="E381" s="112">
        <f>SUM(E382:E385)</f>
        <v>854.19642857142844</v>
      </c>
      <c r="F381" s="43"/>
      <c r="G381" s="43"/>
      <c r="H381" s="112">
        <f>SUM(H382:H385)</f>
        <v>854.19642857142844</v>
      </c>
    </row>
    <row r="382" spans="1:8" ht="39" customHeight="1" x14ac:dyDescent="0.25">
      <c r="A382" s="76" t="s">
        <v>649</v>
      </c>
      <c r="B382" s="57" t="s">
        <v>161</v>
      </c>
      <c r="C382" s="43" t="s">
        <v>10</v>
      </c>
      <c r="D382" s="43">
        <v>5</v>
      </c>
      <c r="E382" s="94">
        <v>629.10714285714278</v>
      </c>
      <c r="F382" s="43" t="s">
        <v>10</v>
      </c>
      <c r="G382" s="43">
        <v>5</v>
      </c>
      <c r="H382" s="94">
        <v>629.10714285714278</v>
      </c>
    </row>
    <row r="383" spans="1:8" ht="24" customHeight="1" x14ac:dyDescent="0.25">
      <c r="A383" s="76" t="s">
        <v>650</v>
      </c>
      <c r="B383" s="57" t="s">
        <v>162</v>
      </c>
      <c r="C383" s="43" t="s">
        <v>13</v>
      </c>
      <c r="D383" s="43">
        <v>5</v>
      </c>
      <c r="E383" s="94">
        <v>173.66071428571428</v>
      </c>
      <c r="F383" s="43" t="s">
        <v>13</v>
      </c>
      <c r="G383" s="43">
        <v>5</v>
      </c>
      <c r="H383" s="94">
        <v>173.66071428571428</v>
      </c>
    </row>
    <row r="384" spans="1:8" ht="23.25" customHeight="1" x14ac:dyDescent="0.25">
      <c r="A384" s="76" t="s">
        <v>651</v>
      </c>
      <c r="B384" s="57" t="s">
        <v>163</v>
      </c>
      <c r="C384" s="43" t="s">
        <v>10</v>
      </c>
      <c r="D384" s="43">
        <v>15</v>
      </c>
      <c r="E384" s="94">
        <v>50.223214285714278</v>
      </c>
      <c r="F384" s="43" t="s">
        <v>10</v>
      </c>
      <c r="G384" s="43">
        <v>15</v>
      </c>
      <c r="H384" s="94">
        <v>50.223214285714278</v>
      </c>
    </row>
    <row r="385" spans="1:8" ht="22.5" customHeight="1" x14ac:dyDescent="0.25">
      <c r="A385" s="76" t="s">
        <v>652</v>
      </c>
      <c r="B385" s="57" t="s">
        <v>164</v>
      </c>
      <c r="C385" s="43" t="s">
        <v>10</v>
      </c>
      <c r="D385" s="43">
        <v>15</v>
      </c>
      <c r="E385" s="94">
        <v>1.2053571428571428</v>
      </c>
      <c r="F385" s="43" t="s">
        <v>10</v>
      </c>
      <c r="G385" s="43">
        <v>15</v>
      </c>
      <c r="H385" s="94">
        <v>1.2053571428571428</v>
      </c>
    </row>
    <row r="386" spans="1:8" ht="36.75" customHeight="1" x14ac:dyDescent="0.25">
      <c r="A386" s="75" t="s">
        <v>653</v>
      </c>
      <c r="B386" s="58" t="s">
        <v>160</v>
      </c>
      <c r="C386" s="43"/>
      <c r="D386" s="43"/>
      <c r="E386" s="112">
        <f>SUM(E387:E390)</f>
        <v>854.19642857142844</v>
      </c>
      <c r="F386" s="43"/>
      <c r="G386" s="43"/>
      <c r="H386" s="112">
        <f>SUM(H387:H390)</f>
        <v>854.19642857142844</v>
      </c>
    </row>
    <row r="387" spans="1:8" ht="28.5" customHeight="1" x14ac:dyDescent="0.25">
      <c r="A387" s="76" t="s">
        <v>654</v>
      </c>
      <c r="B387" s="57" t="s">
        <v>161</v>
      </c>
      <c r="C387" s="43" t="s">
        <v>10</v>
      </c>
      <c r="D387" s="43">
        <v>5</v>
      </c>
      <c r="E387" s="94">
        <v>629.10714285714278</v>
      </c>
      <c r="F387" s="43" t="s">
        <v>10</v>
      </c>
      <c r="G387" s="43">
        <v>5</v>
      </c>
      <c r="H387" s="94">
        <v>629.10714285714278</v>
      </c>
    </row>
    <row r="388" spans="1:8" ht="21" customHeight="1" x14ac:dyDescent="0.25">
      <c r="A388" s="76" t="s">
        <v>655</v>
      </c>
      <c r="B388" s="57" t="s">
        <v>162</v>
      </c>
      <c r="C388" s="43" t="s">
        <v>13</v>
      </c>
      <c r="D388" s="43">
        <v>5</v>
      </c>
      <c r="E388" s="94">
        <v>173.66071428571428</v>
      </c>
      <c r="F388" s="43" t="s">
        <v>13</v>
      </c>
      <c r="G388" s="43">
        <v>5</v>
      </c>
      <c r="H388" s="94">
        <v>173.66071428571428</v>
      </c>
    </row>
    <row r="389" spans="1:8" ht="23.25" customHeight="1" x14ac:dyDescent="0.25">
      <c r="A389" s="76" t="s">
        <v>656</v>
      </c>
      <c r="B389" s="57" t="s">
        <v>163</v>
      </c>
      <c r="C389" s="43" t="s">
        <v>10</v>
      </c>
      <c r="D389" s="43">
        <v>15</v>
      </c>
      <c r="E389" s="93">
        <v>50.223214285714278</v>
      </c>
      <c r="F389" s="43" t="s">
        <v>10</v>
      </c>
      <c r="G389" s="43">
        <v>15</v>
      </c>
      <c r="H389" s="93">
        <v>50.223214285714278</v>
      </c>
    </row>
    <row r="390" spans="1:8" ht="23.25" customHeight="1" x14ac:dyDescent="0.25">
      <c r="A390" s="76" t="s">
        <v>657</v>
      </c>
      <c r="B390" s="57" t="s">
        <v>164</v>
      </c>
      <c r="C390" s="43" t="s">
        <v>10</v>
      </c>
      <c r="D390" s="43">
        <v>15</v>
      </c>
      <c r="E390" s="93">
        <v>1.2053571428571428</v>
      </c>
      <c r="F390" s="43" t="s">
        <v>10</v>
      </c>
      <c r="G390" s="43">
        <v>15</v>
      </c>
      <c r="H390" s="93">
        <v>1.2053571428571428</v>
      </c>
    </row>
    <row r="391" spans="1:8" ht="39" customHeight="1" x14ac:dyDescent="0.25">
      <c r="A391" s="54" t="s">
        <v>658</v>
      </c>
      <c r="B391" s="58" t="s">
        <v>166</v>
      </c>
      <c r="C391" s="43"/>
      <c r="D391" s="43"/>
      <c r="E391" s="112">
        <f>SUM(E392:E395)</f>
        <v>854.19642857142844</v>
      </c>
      <c r="F391" s="43"/>
      <c r="G391" s="43"/>
      <c r="H391" s="112">
        <f>SUM(H392:H395)</f>
        <v>854.19642857142844</v>
      </c>
    </row>
    <row r="392" spans="1:8" ht="31.5" customHeight="1" x14ac:dyDescent="0.25">
      <c r="A392" s="76" t="s">
        <v>659</v>
      </c>
      <c r="B392" s="57" t="s">
        <v>161</v>
      </c>
      <c r="C392" s="43" t="s">
        <v>10</v>
      </c>
      <c r="D392" s="43">
        <v>5</v>
      </c>
      <c r="E392" s="94">
        <v>629.10714285714278</v>
      </c>
      <c r="F392" s="43" t="s">
        <v>10</v>
      </c>
      <c r="G392" s="43">
        <v>5</v>
      </c>
      <c r="H392" s="94">
        <v>629.10714285714278</v>
      </c>
    </row>
    <row r="393" spans="1:8" ht="20.25" customHeight="1" x14ac:dyDescent="0.25">
      <c r="A393" s="76" t="s">
        <v>660</v>
      </c>
      <c r="B393" s="57" t="s">
        <v>162</v>
      </c>
      <c r="C393" s="43" t="s">
        <v>13</v>
      </c>
      <c r="D393" s="43">
        <v>5</v>
      </c>
      <c r="E393" s="94">
        <v>173.66071428571428</v>
      </c>
      <c r="F393" s="43" t="s">
        <v>13</v>
      </c>
      <c r="G393" s="43">
        <v>5</v>
      </c>
      <c r="H393" s="94">
        <v>173.66071428571428</v>
      </c>
    </row>
    <row r="394" spans="1:8" ht="22.5" customHeight="1" x14ac:dyDescent="0.25">
      <c r="A394" s="76" t="s">
        <v>661</v>
      </c>
      <c r="B394" s="57" t="s">
        <v>163</v>
      </c>
      <c r="C394" s="43" t="s">
        <v>10</v>
      </c>
      <c r="D394" s="43">
        <v>15</v>
      </c>
      <c r="E394" s="94">
        <v>50.223214285714278</v>
      </c>
      <c r="F394" s="43" t="s">
        <v>10</v>
      </c>
      <c r="G394" s="43">
        <v>15</v>
      </c>
      <c r="H394" s="94">
        <v>50.223214285714278</v>
      </c>
    </row>
    <row r="395" spans="1:8" ht="24.75" customHeight="1" x14ac:dyDescent="0.25">
      <c r="A395" s="76" t="s">
        <v>662</v>
      </c>
      <c r="B395" s="57" t="s">
        <v>164</v>
      </c>
      <c r="C395" s="43" t="s">
        <v>10</v>
      </c>
      <c r="D395" s="43">
        <v>15</v>
      </c>
      <c r="E395" s="94">
        <v>1.2053571428571428</v>
      </c>
      <c r="F395" s="43" t="s">
        <v>10</v>
      </c>
      <c r="G395" s="43">
        <v>15</v>
      </c>
      <c r="H395" s="94">
        <v>1.2053571428571428</v>
      </c>
    </row>
    <row r="396" spans="1:8" ht="29.25" customHeight="1" x14ac:dyDescent="0.25">
      <c r="A396" s="75" t="s">
        <v>663</v>
      </c>
      <c r="B396" s="58" t="s">
        <v>167</v>
      </c>
      <c r="C396" s="43"/>
      <c r="D396" s="43"/>
      <c r="E396" s="112">
        <f>SUM(E397:E406)</f>
        <v>1253.6962857142858</v>
      </c>
      <c r="F396" s="43"/>
      <c r="G396" s="43"/>
      <c r="H396" s="112">
        <f>SUM(H397:H406)</f>
        <v>1253.6962857142858</v>
      </c>
    </row>
    <row r="397" spans="1:8" ht="31.5" customHeight="1" x14ac:dyDescent="0.25">
      <c r="A397" s="76" t="s">
        <v>664</v>
      </c>
      <c r="B397" s="57" t="s">
        <v>161</v>
      </c>
      <c r="C397" s="43" t="s">
        <v>10</v>
      </c>
      <c r="D397" s="43">
        <v>7</v>
      </c>
      <c r="E397" s="94">
        <v>880.75</v>
      </c>
      <c r="F397" s="43" t="s">
        <v>10</v>
      </c>
      <c r="G397" s="43">
        <v>7</v>
      </c>
      <c r="H397" s="94">
        <v>880.75</v>
      </c>
    </row>
    <row r="398" spans="1:8" ht="26.25" customHeight="1" x14ac:dyDescent="0.25">
      <c r="A398" s="76" t="s">
        <v>665</v>
      </c>
      <c r="B398" s="57" t="s">
        <v>162</v>
      </c>
      <c r="C398" s="43" t="s">
        <v>13</v>
      </c>
      <c r="D398" s="43">
        <v>3</v>
      </c>
      <c r="E398" s="94">
        <v>104.19642857142857</v>
      </c>
      <c r="F398" s="43" t="s">
        <v>13</v>
      </c>
      <c r="G398" s="43">
        <v>3</v>
      </c>
      <c r="H398" s="94">
        <v>104.19642857142857</v>
      </c>
    </row>
    <row r="399" spans="1:8" ht="22.5" customHeight="1" x14ac:dyDescent="0.25">
      <c r="A399" s="76" t="s">
        <v>666</v>
      </c>
      <c r="B399" s="57" t="s">
        <v>163</v>
      </c>
      <c r="C399" s="43" t="s">
        <v>10</v>
      </c>
      <c r="D399" s="43">
        <v>15</v>
      </c>
      <c r="E399" s="94">
        <v>50.223214285714278</v>
      </c>
      <c r="F399" s="43" t="s">
        <v>10</v>
      </c>
      <c r="G399" s="43">
        <v>15</v>
      </c>
      <c r="H399" s="94">
        <v>50.223214285714278</v>
      </c>
    </row>
    <row r="400" spans="1:8" ht="26.25" customHeight="1" x14ac:dyDescent="0.25">
      <c r="A400" s="76" t="s">
        <v>667</v>
      </c>
      <c r="B400" s="57" t="s">
        <v>164</v>
      </c>
      <c r="C400" s="43" t="s">
        <v>10</v>
      </c>
      <c r="D400" s="43">
        <v>15</v>
      </c>
      <c r="E400" s="94">
        <v>1.2053571428571428</v>
      </c>
      <c r="F400" s="43" t="s">
        <v>10</v>
      </c>
      <c r="G400" s="43">
        <v>15</v>
      </c>
      <c r="H400" s="94">
        <v>1.2053571428571428</v>
      </c>
    </row>
    <row r="401" spans="1:8" ht="21" customHeight="1" x14ac:dyDescent="0.25">
      <c r="A401" s="76" t="s">
        <v>668</v>
      </c>
      <c r="B401" s="88" t="s">
        <v>168</v>
      </c>
      <c r="C401" s="43" t="s">
        <v>169</v>
      </c>
      <c r="D401" s="43">
        <v>10</v>
      </c>
      <c r="E401" s="94">
        <v>7.8571428571428568</v>
      </c>
      <c r="F401" s="43" t="s">
        <v>169</v>
      </c>
      <c r="G401" s="43">
        <v>10</v>
      </c>
      <c r="H401" s="94">
        <v>7.8571428571428568</v>
      </c>
    </row>
    <row r="402" spans="1:8" ht="24.75" customHeight="1" x14ac:dyDescent="0.25">
      <c r="A402" s="76" t="s">
        <v>669</v>
      </c>
      <c r="B402" s="57" t="s">
        <v>170</v>
      </c>
      <c r="C402" s="43" t="s">
        <v>28</v>
      </c>
      <c r="D402" s="43">
        <v>0.05</v>
      </c>
      <c r="E402" s="94">
        <v>21.428571428571427</v>
      </c>
      <c r="F402" s="43" t="s">
        <v>28</v>
      </c>
      <c r="G402" s="43">
        <v>0.05</v>
      </c>
      <c r="H402" s="94">
        <v>21.428571428571427</v>
      </c>
    </row>
    <row r="403" spans="1:8" ht="30" customHeight="1" x14ac:dyDescent="0.25">
      <c r="A403" s="76" t="s">
        <v>670</v>
      </c>
      <c r="B403" s="57" t="s">
        <v>171</v>
      </c>
      <c r="C403" s="43" t="s">
        <v>28</v>
      </c>
      <c r="D403" s="43">
        <v>9.2999999999999999E-2</v>
      </c>
      <c r="E403" s="94">
        <v>39.856999999999999</v>
      </c>
      <c r="F403" s="43" t="s">
        <v>28</v>
      </c>
      <c r="G403" s="43">
        <v>9.2999999999999999E-2</v>
      </c>
      <c r="H403" s="94">
        <v>39.856999999999999</v>
      </c>
    </row>
    <row r="404" spans="1:8" ht="23.25" customHeight="1" x14ac:dyDescent="0.25">
      <c r="A404" s="76" t="s">
        <v>671</v>
      </c>
      <c r="B404" s="57" t="s">
        <v>153</v>
      </c>
      <c r="C404" s="43" t="s">
        <v>10</v>
      </c>
      <c r="D404" s="43">
        <v>24</v>
      </c>
      <c r="E404" s="94">
        <v>80.357142857142847</v>
      </c>
      <c r="F404" s="43" t="s">
        <v>10</v>
      </c>
      <c r="G404" s="43">
        <v>24</v>
      </c>
      <c r="H404" s="94">
        <v>80.357142857142847</v>
      </c>
    </row>
    <row r="405" spans="1:8" ht="25.5" customHeight="1" x14ac:dyDescent="0.25">
      <c r="A405" s="76" t="s">
        <v>672</v>
      </c>
      <c r="B405" s="57" t="s">
        <v>172</v>
      </c>
      <c r="C405" s="43" t="s">
        <v>10</v>
      </c>
      <c r="D405" s="43">
        <v>12</v>
      </c>
      <c r="E405" s="93">
        <v>29.249999999999996</v>
      </c>
      <c r="F405" s="43" t="s">
        <v>10</v>
      </c>
      <c r="G405" s="43">
        <v>12</v>
      </c>
      <c r="H405" s="93">
        <v>29.249999999999996</v>
      </c>
    </row>
    <row r="406" spans="1:8" ht="24.75" customHeight="1" x14ac:dyDescent="0.25">
      <c r="A406" s="76" t="s">
        <v>673</v>
      </c>
      <c r="B406" s="42" t="s">
        <v>134</v>
      </c>
      <c r="C406" s="43" t="s">
        <v>10</v>
      </c>
      <c r="D406" s="43">
        <v>12</v>
      </c>
      <c r="E406" s="94">
        <v>38.571428571428569</v>
      </c>
      <c r="F406" s="43" t="s">
        <v>10</v>
      </c>
      <c r="G406" s="43">
        <v>12</v>
      </c>
      <c r="H406" s="94">
        <v>38.571428571428569</v>
      </c>
    </row>
    <row r="407" spans="1:8" ht="33" customHeight="1" x14ac:dyDescent="0.25">
      <c r="A407" s="81"/>
      <c r="B407" s="82" t="s">
        <v>174</v>
      </c>
      <c r="C407" s="83"/>
      <c r="D407" s="83"/>
      <c r="E407" s="108">
        <f>E408+E413+E418+E423+E428+E433+E447+E452</f>
        <v>31840.03571428571</v>
      </c>
      <c r="F407" s="83"/>
      <c r="G407" s="83"/>
      <c r="H407" s="108">
        <f>H408+H413+H418+H423+H428+H433+H447+H452</f>
        <v>31840.03571428571</v>
      </c>
    </row>
    <row r="408" spans="1:8" ht="28.5" customHeight="1" x14ac:dyDescent="0.25">
      <c r="A408" s="75" t="s">
        <v>674</v>
      </c>
      <c r="B408" s="58" t="s">
        <v>178</v>
      </c>
      <c r="C408" s="43"/>
      <c r="D408" s="43"/>
      <c r="E408" s="112">
        <f>SUM(E409:E412)</f>
        <v>2612.8571428571427</v>
      </c>
      <c r="F408" s="43"/>
      <c r="G408" s="43"/>
      <c r="H408" s="112">
        <f>SUM(H409:H412)</f>
        <v>2612.8571428571427</v>
      </c>
    </row>
    <row r="409" spans="1:8" ht="30.75" customHeight="1" x14ac:dyDescent="0.25">
      <c r="A409" s="76" t="s">
        <v>675</v>
      </c>
      <c r="B409" s="42" t="s">
        <v>31</v>
      </c>
      <c r="C409" s="43" t="s">
        <v>10</v>
      </c>
      <c r="D409" s="43">
        <v>8</v>
      </c>
      <c r="E409" s="93">
        <v>1678.5714285714284</v>
      </c>
      <c r="F409" s="43" t="s">
        <v>10</v>
      </c>
      <c r="G409" s="43">
        <v>8</v>
      </c>
      <c r="H409" s="93">
        <v>1678.5714285714284</v>
      </c>
    </row>
    <row r="410" spans="1:8" ht="31.5" customHeight="1" x14ac:dyDescent="0.25">
      <c r="A410" s="76" t="s">
        <v>676</v>
      </c>
      <c r="B410" s="42" t="s">
        <v>33</v>
      </c>
      <c r="C410" s="43" t="s">
        <v>13</v>
      </c>
      <c r="D410" s="43">
        <v>8</v>
      </c>
      <c r="E410" s="94">
        <v>535.71428571428567</v>
      </c>
      <c r="F410" s="43" t="s">
        <v>13</v>
      </c>
      <c r="G410" s="43">
        <v>8</v>
      </c>
      <c r="H410" s="94">
        <v>535.71428571428567</v>
      </c>
    </row>
    <row r="411" spans="1:8" ht="21" customHeight="1" x14ac:dyDescent="0.25">
      <c r="A411" s="76" t="s">
        <v>677</v>
      </c>
      <c r="B411" s="50" t="s">
        <v>35</v>
      </c>
      <c r="C411" s="68" t="s">
        <v>10</v>
      </c>
      <c r="D411" s="43">
        <v>8</v>
      </c>
      <c r="E411" s="94">
        <v>228.57142857142856</v>
      </c>
      <c r="F411" s="68" t="s">
        <v>10</v>
      </c>
      <c r="G411" s="43">
        <v>8</v>
      </c>
      <c r="H411" s="94">
        <v>228.57142857142856</v>
      </c>
    </row>
    <row r="412" spans="1:8" ht="24.75" customHeight="1" x14ac:dyDescent="0.25">
      <c r="A412" s="76" t="s">
        <v>678</v>
      </c>
      <c r="B412" s="50" t="s">
        <v>132</v>
      </c>
      <c r="C412" s="68" t="s">
        <v>10</v>
      </c>
      <c r="D412" s="43">
        <v>8</v>
      </c>
      <c r="E412" s="94">
        <v>170</v>
      </c>
      <c r="F412" s="68" t="s">
        <v>10</v>
      </c>
      <c r="G412" s="43">
        <v>8</v>
      </c>
      <c r="H412" s="94">
        <v>170</v>
      </c>
    </row>
    <row r="413" spans="1:8" ht="26.25" customHeight="1" x14ac:dyDescent="0.25">
      <c r="A413" s="75" t="s">
        <v>679</v>
      </c>
      <c r="B413" s="58" t="s">
        <v>297</v>
      </c>
      <c r="C413" s="43"/>
      <c r="D413" s="43"/>
      <c r="E413" s="112">
        <f>SUM(E414:E417)</f>
        <v>1306.4285714285713</v>
      </c>
      <c r="F413" s="43"/>
      <c r="G413" s="43"/>
      <c r="H413" s="112">
        <f>SUM(H414:H417)</f>
        <v>1306.4285714285713</v>
      </c>
    </row>
    <row r="414" spans="1:8" ht="32.25" customHeight="1" x14ac:dyDescent="0.25">
      <c r="A414" s="76" t="s">
        <v>680</v>
      </c>
      <c r="B414" s="42" t="s">
        <v>31</v>
      </c>
      <c r="C414" s="43" t="s">
        <v>10</v>
      </c>
      <c r="D414" s="43">
        <v>4</v>
      </c>
      <c r="E414" s="93">
        <v>839.28571428571422</v>
      </c>
      <c r="F414" s="43" t="s">
        <v>10</v>
      </c>
      <c r="G414" s="43">
        <v>4</v>
      </c>
      <c r="H414" s="93">
        <v>839.28571428571422</v>
      </c>
    </row>
    <row r="415" spans="1:8" ht="29.25" customHeight="1" x14ac:dyDescent="0.25">
      <c r="A415" s="76" t="s">
        <v>681</v>
      </c>
      <c r="B415" s="42" t="s">
        <v>33</v>
      </c>
      <c r="C415" s="43" t="s">
        <v>13</v>
      </c>
      <c r="D415" s="43">
        <v>4</v>
      </c>
      <c r="E415" s="94">
        <v>267.85714285714283</v>
      </c>
      <c r="F415" s="43" t="s">
        <v>13</v>
      </c>
      <c r="G415" s="43">
        <v>4</v>
      </c>
      <c r="H415" s="94">
        <v>267.85714285714283</v>
      </c>
    </row>
    <row r="416" spans="1:8" ht="27" customHeight="1" x14ac:dyDescent="0.25">
      <c r="A416" s="76" t="s">
        <v>682</v>
      </c>
      <c r="B416" s="50" t="s">
        <v>35</v>
      </c>
      <c r="C416" s="68" t="s">
        <v>10</v>
      </c>
      <c r="D416" s="43">
        <v>4</v>
      </c>
      <c r="E416" s="94">
        <v>114.28571428571428</v>
      </c>
      <c r="F416" s="68" t="s">
        <v>10</v>
      </c>
      <c r="G416" s="43">
        <v>4</v>
      </c>
      <c r="H416" s="94">
        <v>114.28571428571428</v>
      </c>
    </row>
    <row r="417" spans="1:8" ht="26.25" customHeight="1" x14ac:dyDescent="0.25">
      <c r="A417" s="76" t="s">
        <v>683</v>
      </c>
      <c r="B417" s="50" t="s">
        <v>132</v>
      </c>
      <c r="C417" s="68" t="s">
        <v>10</v>
      </c>
      <c r="D417" s="43">
        <v>4</v>
      </c>
      <c r="E417" s="94">
        <v>85</v>
      </c>
      <c r="F417" s="68" t="s">
        <v>10</v>
      </c>
      <c r="G417" s="43">
        <v>4</v>
      </c>
      <c r="H417" s="94">
        <v>85</v>
      </c>
    </row>
    <row r="418" spans="1:8" ht="24.75" customHeight="1" x14ac:dyDescent="0.25">
      <c r="A418" s="75" t="s">
        <v>684</v>
      </c>
      <c r="B418" s="58" t="s">
        <v>180</v>
      </c>
      <c r="C418" s="43"/>
      <c r="D418" s="43"/>
      <c r="E418" s="112">
        <f>SUM(E419:E422)</f>
        <v>2612.8571428571427</v>
      </c>
      <c r="F418" s="43"/>
      <c r="G418" s="43"/>
      <c r="H418" s="112">
        <f>SUM(H419:H422)</f>
        <v>2612.8571428571427</v>
      </c>
    </row>
    <row r="419" spans="1:8" ht="37.5" customHeight="1" x14ac:dyDescent="0.25">
      <c r="A419" s="76" t="s">
        <v>685</v>
      </c>
      <c r="B419" s="42" t="s">
        <v>31</v>
      </c>
      <c r="C419" s="43" t="s">
        <v>10</v>
      </c>
      <c r="D419" s="43">
        <v>8</v>
      </c>
      <c r="E419" s="93">
        <v>1678.5714285714284</v>
      </c>
      <c r="F419" s="43" t="s">
        <v>10</v>
      </c>
      <c r="G419" s="43">
        <v>8</v>
      </c>
      <c r="H419" s="93">
        <v>1678.5714285714284</v>
      </c>
    </row>
    <row r="420" spans="1:8" ht="29.25" customHeight="1" x14ac:dyDescent="0.25">
      <c r="A420" s="76" t="s">
        <v>686</v>
      </c>
      <c r="B420" s="42" t="s">
        <v>33</v>
      </c>
      <c r="C420" s="43" t="s">
        <v>13</v>
      </c>
      <c r="D420" s="43">
        <v>8</v>
      </c>
      <c r="E420" s="94">
        <v>535.71428571428567</v>
      </c>
      <c r="F420" s="43" t="s">
        <v>13</v>
      </c>
      <c r="G420" s="43">
        <v>8</v>
      </c>
      <c r="H420" s="94">
        <v>535.71428571428567</v>
      </c>
    </row>
    <row r="421" spans="1:8" ht="22.5" customHeight="1" x14ac:dyDescent="0.25">
      <c r="A421" s="76" t="s">
        <v>687</v>
      </c>
      <c r="B421" s="50" t="s">
        <v>35</v>
      </c>
      <c r="C421" s="68" t="s">
        <v>10</v>
      </c>
      <c r="D421" s="68">
        <v>8</v>
      </c>
      <c r="E421" s="94">
        <v>228.57142857142856</v>
      </c>
      <c r="F421" s="68" t="s">
        <v>10</v>
      </c>
      <c r="G421" s="68">
        <v>8</v>
      </c>
      <c r="H421" s="94">
        <v>228.57142857142856</v>
      </c>
    </row>
    <row r="422" spans="1:8" ht="28.5" customHeight="1" x14ac:dyDescent="0.25">
      <c r="A422" s="76" t="s">
        <v>688</v>
      </c>
      <c r="B422" s="50" t="s">
        <v>132</v>
      </c>
      <c r="C422" s="68" t="s">
        <v>10</v>
      </c>
      <c r="D422" s="68">
        <v>8</v>
      </c>
      <c r="E422" s="94">
        <v>170</v>
      </c>
      <c r="F422" s="68" t="s">
        <v>10</v>
      </c>
      <c r="G422" s="68">
        <v>8</v>
      </c>
      <c r="H422" s="94">
        <v>170</v>
      </c>
    </row>
    <row r="423" spans="1:8" ht="24.75" customHeight="1" x14ac:dyDescent="0.25">
      <c r="A423" s="75" t="s">
        <v>689</v>
      </c>
      <c r="B423" s="58" t="s">
        <v>179</v>
      </c>
      <c r="C423" s="43"/>
      <c r="D423" s="43"/>
      <c r="E423" s="112">
        <f>SUM(E424:E427)</f>
        <v>2612.8571428571427</v>
      </c>
      <c r="F423" s="43"/>
      <c r="G423" s="43"/>
      <c r="H423" s="112">
        <f>SUM(H424:H427)</f>
        <v>2612.8571428571427</v>
      </c>
    </row>
    <row r="424" spans="1:8" ht="33" customHeight="1" x14ac:dyDescent="0.25">
      <c r="A424" s="76" t="s">
        <v>690</v>
      </c>
      <c r="B424" s="42" t="s">
        <v>31</v>
      </c>
      <c r="C424" s="43" t="s">
        <v>10</v>
      </c>
      <c r="D424" s="43">
        <v>8</v>
      </c>
      <c r="E424" s="93">
        <v>1678.5714285714284</v>
      </c>
      <c r="F424" s="43" t="s">
        <v>10</v>
      </c>
      <c r="G424" s="43">
        <v>8</v>
      </c>
      <c r="H424" s="93">
        <v>1678.5714285714284</v>
      </c>
    </row>
    <row r="425" spans="1:8" ht="29.25" customHeight="1" x14ac:dyDescent="0.25">
      <c r="A425" s="76" t="s">
        <v>691</v>
      </c>
      <c r="B425" s="42" t="s">
        <v>33</v>
      </c>
      <c r="C425" s="43" t="s">
        <v>13</v>
      </c>
      <c r="D425" s="43">
        <v>8</v>
      </c>
      <c r="E425" s="94">
        <v>535.71428571428567</v>
      </c>
      <c r="F425" s="43" t="s">
        <v>13</v>
      </c>
      <c r="G425" s="43">
        <v>8</v>
      </c>
      <c r="H425" s="94">
        <v>535.71428571428567</v>
      </c>
    </row>
    <row r="426" spans="1:8" ht="22.5" customHeight="1" x14ac:dyDescent="0.25">
      <c r="A426" s="76" t="s">
        <v>692</v>
      </c>
      <c r="B426" s="50" t="s">
        <v>35</v>
      </c>
      <c r="C426" s="68" t="s">
        <v>10</v>
      </c>
      <c r="D426" s="68">
        <v>8</v>
      </c>
      <c r="E426" s="94">
        <v>228.57142857142856</v>
      </c>
      <c r="F426" s="68" t="s">
        <v>10</v>
      </c>
      <c r="G426" s="68">
        <v>8</v>
      </c>
      <c r="H426" s="94">
        <v>228.57142857142856</v>
      </c>
    </row>
    <row r="427" spans="1:8" ht="22.5" customHeight="1" x14ac:dyDescent="0.25">
      <c r="A427" s="76" t="s">
        <v>693</v>
      </c>
      <c r="B427" s="50" t="s">
        <v>132</v>
      </c>
      <c r="C427" s="68" t="s">
        <v>10</v>
      </c>
      <c r="D427" s="68">
        <v>8</v>
      </c>
      <c r="E427" s="93">
        <v>170</v>
      </c>
      <c r="F427" s="68" t="s">
        <v>10</v>
      </c>
      <c r="G427" s="68">
        <v>8</v>
      </c>
      <c r="H427" s="93">
        <v>170</v>
      </c>
    </row>
    <row r="428" spans="1:8" ht="24" customHeight="1" x14ac:dyDescent="0.25">
      <c r="A428" s="75" t="s">
        <v>694</v>
      </c>
      <c r="B428" s="58" t="s">
        <v>298</v>
      </c>
      <c r="C428" s="43"/>
      <c r="D428" s="43"/>
      <c r="E428" s="103">
        <f>SUM(E429:E432)</f>
        <v>2612.8571428571427</v>
      </c>
      <c r="F428" s="43"/>
      <c r="G428" s="43"/>
      <c r="H428" s="103">
        <f>SUM(H429:H432)</f>
        <v>2612.8571428571427</v>
      </c>
    </row>
    <row r="429" spans="1:8" ht="31.5" customHeight="1" x14ac:dyDescent="0.25">
      <c r="A429" s="76" t="s">
        <v>695</v>
      </c>
      <c r="B429" s="42" t="s">
        <v>31</v>
      </c>
      <c r="C429" s="43" t="s">
        <v>10</v>
      </c>
      <c r="D429" s="43">
        <v>8</v>
      </c>
      <c r="E429" s="94">
        <v>1678.5714285714284</v>
      </c>
      <c r="F429" s="43" t="s">
        <v>10</v>
      </c>
      <c r="G429" s="43">
        <v>8</v>
      </c>
      <c r="H429" s="94">
        <v>1678.5714285714284</v>
      </c>
    </row>
    <row r="430" spans="1:8" ht="30" customHeight="1" x14ac:dyDescent="0.25">
      <c r="A430" s="76" t="s">
        <v>696</v>
      </c>
      <c r="B430" s="42" t="s">
        <v>33</v>
      </c>
      <c r="C430" s="43" t="s">
        <v>13</v>
      </c>
      <c r="D430" s="43">
        <v>8</v>
      </c>
      <c r="E430" s="94">
        <v>535.71428571428567</v>
      </c>
      <c r="F430" s="43" t="s">
        <v>13</v>
      </c>
      <c r="G430" s="43">
        <v>8</v>
      </c>
      <c r="H430" s="94">
        <v>535.71428571428567</v>
      </c>
    </row>
    <row r="431" spans="1:8" ht="24" customHeight="1" x14ac:dyDescent="0.25">
      <c r="A431" s="76" t="s">
        <v>697</v>
      </c>
      <c r="B431" s="50" t="s">
        <v>35</v>
      </c>
      <c r="C431" s="68" t="s">
        <v>10</v>
      </c>
      <c r="D431" s="68">
        <v>8</v>
      </c>
      <c r="E431" s="94">
        <v>228.57142857142856</v>
      </c>
      <c r="F431" s="68" t="s">
        <v>10</v>
      </c>
      <c r="G431" s="68">
        <v>8</v>
      </c>
      <c r="H431" s="94">
        <v>228.57142857142856</v>
      </c>
    </row>
    <row r="432" spans="1:8" ht="29.25" customHeight="1" x14ac:dyDescent="0.25">
      <c r="A432" s="76" t="s">
        <v>698</v>
      </c>
      <c r="B432" s="50" t="s">
        <v>132</v>
      </c>
      <c r="C432" s="68" t="s">
        <v>10</v>
      </c>
      <c r="D432" s="68">
        <v>8</v>
      </c>
      <c r="E432" s="94">
        <v>170</v>
      </c>
      <c r="F432" s="68" t="s">
        <v>10</v>
      </c>
      <c r="G432" s="68">
        <v>8</v>
      </c>
      <c r="H432" s="94">
        <v>170</v>
      </c>
    </row>
    <row r="433" spans="1:8" ht="22.5" customHeight="1" x14ac:dyDescent="0.25">
      <c r="A433" s="75" t="s">
        <v>699</v>
      </c>
      <c r="B433" s="58" t="s">
        <v>299</v>
      </c>
      <c r="C433" s="43"/>
      <c r="D433" s="43"/>
      <c r="E433" s="103">
        <f>SUM(E434:E446)</f>
        <v>8650.9285714285706</v>
      </c>
      <c r="F433" s="43"/>
      <c r="G433" s="43"/>
      <c r="H433" s="103">
        <f>SUM(H434:H446)</f>
        <v>8650.9285714285706</v>
      </c>
    </row>
    <row r="434" spans="1:8" ht="36" customHeight="1" x14ac:dyDescent="0.25">
      <c r="A434" s="76" t="s">
        <v>700</v>
      </c>
      <c r="B434" s="42" t="s">
        <v>31</v>
      </c>
      <c r="C434" s="43" t="s">
        <v>10</v>
      </c>
      <c r="D434" s="43">
        <v>15</v>
      </c>
      <c r="E434" s="94">
        <v>3147.3214285714284</v>
      </c>
      <c r="F434" s="43" t="s">
        <v>10</v>
      </c>
      <c r="G434" s="43">
        <v>15</v>
      </c>
      <c r="H434" s="94">
        <v>3147.3214285714284</v>
      </c>
    </row>
    <row r="435" spans="1:8" ht="30" customHeight="1" x14ac:dyDescent="0.25">
      <c r="A435" s="76" t="s">
        <v>701</v>
      </c>
      <c r="B435" s="42" t="s">
        <v>33</v>
      </c>
      <c r="C435" s="43" t="s">
        <v>13</v>
      </c>
      <c r="D435" s="43">
        <v>15</v>
      </c>
      <c r="E435" s="94">
        <v>1004.4642857142857</v>
      </c>
      <c r="F435" s="43" t="s">
        <v>13</v>
      </c>
      <c r="G435" s="43">
        <v>15</v>
      </c>
      <c r="H435" s="94">
        <v>1004.4642857142857</v>
      </c>
    </row>
    <row r="436" spans="1:8" ht="21.75" customHeight="1" x14ac:dyDescent="0.25">
      <c r="A436" s="76" t="s">
        <v>702</v>
      </c>
      <c r="B436" s="42" t="s">
        <v>35</v>
      </c>
      <c r="C436" s="68" t="s">
        <v>10</v>
      </c>
      <c r="D436" s="68">
        <v>15</v>
      </c>
      <c r="E436" s="94">
        <v>428.57142857142856</v>
      </c>
      <c r="F436" s="68" t="s">
        <v>10</v>
      </c>
      <c r="G436" s="68">
        <v>15</v>
      </c>
      <c r="H436" s="94">
        <v>428.57142857142856</v>
      </c>
    </row>
    <row r="437" spans="1:8" ht="21" customHeight="1" x14ac:dyDescent="0.25">
      <c r="A437" s="76" t="s">
        <v>703</v>
      </c>
      <c r="B437" s="42" t="s">
        <v>132</v>
      </c>
      <c r="C437" s="68" t="s">
        <v>10</v>
      </c>
      <c r="D437" s="68">
        <v>15</v>
      </c>
      <c r="E437" s="94">
        <v>318.74999999999994</v>
      </c>
      <c r="F437" s="68" t="s">
        <v>10</v>
      </c>
      <c r="G437" s="68">
        <v>15</v>
      </c>
      <c r="H437" s="94">
        <v>318.74999999999994</v>
      </c>
    </row>
    <row r="438" spans="1:8" ht="38.25" customHeight="1" x14ac:dyDescent="0.25">
      <c r="A438" s="76" t="s">
        <v>704</v>
      </c>
      <c r="B438" s="42" t="s">
        <v>175</v>
      </c>
      <c r="C438" s="68" t="s">
        <v>169</v>
      </c>
      <c r="D438" s="68">
        <v>7</v>
      </c>
      <c r="E438" s="94">
        <v>11.249999999999998</v>
      </c>
      <c r="F438" s="68" t="s">
        <v>169</v>
      </c>
      <c r="G438" s="68">
        <v>7</v>
      </c>
      <c r="H438" s="94">
        <v>11.249999999999998</v>
      </c>
    </row>
    <row r="439" spans="1:8" ht="19.5" customHeight="1" x14ac:dyDescent="0.25">
      <c r="A439" s="76" t="s">
        <v>705</v>
      </c>
      <c r="B439" s="42" t="s">
        <v>173</v>
      </c>
      <c r="C439" s="68" t="s">
        <v>10</v>
      </c>
      <c r="D439" s="68">
        <v>45</v>
      </c>
      <c r="E439" s="94">
        <v>70.111607142857139</v>
      </c>
      <c r="F439" s="68" t="s">
        <v>10</v>
      </c>
      <c r="G439" s="68">
        <v>45</v>
      </c>
      <c r="H439" s="94">
        <v>70.111607142857139</v>
      </c>
    </row>
    <row r="440" spans="1:8" ht="26.25" customHeight="1" x14ac:dyDescent="0.25">
      <c r="A440" s="76" t="s">
        <v>706</v>
      </c>
      <c r="B440" s="42" t="s">
        <v>147</v>
      </c>
      <c r="C440" s="68" t="s">
        <v>10</v>
      </c>
      <c r="D440" s="68">
        <v>45</v>
      </c>
      <c r="E440" s="93">
        <v>23.504464285714281</v>
      </c>
      <c r="F440" s="68" t="s">
        <v>10</v>
      </c>
      <c r="G440" s="68">
        <v>45</v>
      </c>
      <c r="H440" s="93">
        <v>23.504464285714281</v>
      </c>
    </row>
    <row r="441" spans="1:8" ht="24" customHeight="1" x14ac:dyDescent="0.25">
      <c r="A441" s="76" t="s">
        <v>707</v>
      </c>
      <c r="B441" s="42" t="s">
        <v>176</v>
      </c>
      <c r="C441" s="68" t="s">
        <v>10</v>
      </c>
      <c r="D441" s="68">
        <v>45</v>
      </c>
      <c r="E441" s="113">
        <v>62.678571428571423</v>
      </c>
      <c r="F441" s="68" t="s">
        <v>10</v>
      </c>
      <c r="G441" s="68">
        <v>45</v>
      </c>
      <c r="H441" s="113">
        <v>62.678571428571423</v>
      </c>
    </row>
    <row r="442" spans="1:8" ht="22.5" customHeight="1" x14ac:dyDescent="0.25">
      <c r="A442" s="76" t="s">
        <v>708</v>
      </c>
      <c r="B442" s="42" t="s">
        <v>153</v>
      </c>
      <c r="C442" s="68" t="s">
        <v>10</v>
      </c>
      <c r="D442" s="68">
        <v>135</v>
      </c>
      <c r="E442" s="94">
        <v>452.00892857142856</v>
      </c>
      <c r="F442" s="68" t="s">
        <v>10</v>
      </c>
      <c r="G442" s="68">
        <v>135</v>
      </c>
      <c r="H442" s="94">
        <v>452.00892857142856</v>
      </c>
    </row>
    <row r="443" spans="1:8" ht="25.5" customHeight="1" x14ac:dyDescent="0.25">
      <c r="A443" s="76" t="s">
        <v>709</v>
      </c>
      <c r="B443" s="42" t="s">
        <v>177</v>
      </c>
      <c r="C443" s="68" t="s">
        <v>10</v>
      </c>
      <c r="D443" s="68">
        <v>45</v>
      </c>
      <c r="E443" s="94">
        <v>62.276785714285708</v>
      </c>
      <c r="F443" s="68" t="s">
        <v>10</v>
      </c>
      <c r="G443" s="68">
        <v>45</v>
      </c>
      <c r="H443" s="94">
        <v>62.276785714285708</v>
      </c>
    </row>
    <row r="444" spans="1:8" ht="27" customHeight="1" x14ac:dyDescent="0.25">
      <c r="A444" s="76" t="s">
        <v>710</v>
      </c>
      <c r="B444" s="42" t="s">
        <v>146</v>
      </c>
      <c r="C444" s="68" t="s">
        <v>10</v>
      </c>
      <c r="D444" s="68">
        <v>6</v>
      </c>
      <c r="E444" s="94">
        <v>3.6964285714285707</v>
      </c>
      <c r="F444" s="68" t="s">
        <v>10</v>
      </c>
      <c r="G444" s="68">
        <v>6</v>
      </c>
      <c r="H444" s="94">
        <v>3.6964285714285707</v>
      </c>
    </row>
    <row r="445" spans="1:8" ht="24.75" customHeight="1" x14ac:dyDescent="0.25">
      <c r="A445" s="76" t="s">
        <v>711</v>
      </c>
      <c r="B445" s="42" t="s">
        <v>152</v>
      </c>
      <c r="C445" s="68" t="s">
        <v>10</v>
      </c>
      <c r="D445" s="68">
        <v>90</v>
      </c>
      <c r="E445" s="94">
        <v>166.74107142857142</v>
      </c>
      <c r="F445" s="68" t="s">
        <v>10</v>
      </c>
      <c r="G445" s="68">
        <v>90</v>
      </c>
      <c r="H445" s="94">
        <v>166.74107142857142</v>
      </c>
    </row>
    <row r="446" spans="1:8" ht="23.25" customHeight="1" x14ac:dyDescent="0.25">
      <c r="A446" s="76" t="s">
        <v>712</v>
      </c>
      <c r="B446" s="42" t="s">
        <v>300</v>
      </c>
      <c r="C446" s="68" t="s">
        <v>28</v>
      </c>
      <c r="D446" s="68">
        <v>1.732</v>
      </c>
      <c r="E446" s="93">
        <v>2899.5535714285711</v>
      </c>
      <c r="F446" s="68" t="s">
        <v>28</v>
      </c>
      <c r="G446" s="68">
        <v>1.732</v>
      </c>
      <c r="H446" s="93">
        <v>2899.5535714285711</v>
      </c>
    </row>
    <row r="447" spans="1:8" ht="26.25" customHeight="1" x14ac:dyDescent="0.25">
      <c r="A447" s="75" t="s">
        <v>713</v>
      </c>
      <c r="B447" s="58" t="s">
        <v>301</v>
      </c>
      <c r="C447" s="43"/>
      <c r="D447" s="43"/>
      <c r="E447" s="112">
        <f>SUM(E448:E451)</f>
        <v>6532.142857142856</v>
      </c>
      <c r="F447" s="43"/>
      <c r="G447" s="43"/>
      <c r="H447" s="112">
        <f>SUM(H448:H451)</f>
        <v>6532.142857142856</v>
      </c>
    </row>
    <row r="448" spans="1:8" ht="30.75" customHeight="1" x14ac:dyDescent="0.25">
      <c r="A448" s="76" t="s">
        <v>714</v>
      </c>
      <c r="B448" s="42" t="s">
        <v>31</v>
      </c>
      <c r="C448" s="43" t="s">
        <v>10</v>
      </c>
      <c r="D448" s="43">
        <v>20</v>
      </c>
      <c r="E448" s="94">
        <v>4196.4285714285706</v>
      </c>
      <c r="F448" s="43" t="s">
        <v>10</v>
      </c>
      <c r="G448" s="43">
        <v>20</v>
      </c>
      <c r="H448" s="94">
        <v>4196.4285714285706</v>
      </c>
    </row>
    <row r="449" spans="1:8" ht="29.25" customHeight="1" x14ac:dyDescent="0.25">
      <c r="A449" s="76" t="s">
        <v>715</v>
      </c>
      <c r="B449" s="42" t="s">
        <v>33</v>
      </c>
      <c r="C449" s="43" t="s">
        <v>13</v>
      </c>
      <c r="D449" s="43">
        <v>20</v>
      </c>
      <c r="E449" s="94">
        <v>1339.2857142857142</v>
      </c>
      <c r="F449" s="43" t="s">
        <v>13</v>
      </c>
      <c r="G449" s="43">
        <v>20</v>
      </c>
      <c r="H449" s="94">
        <v>1339.2857142857142</v>
      </c>
    </row>
    <row r="450" spans="1:8" ht="21" customHeight="1" x14ac:dyDescent="0.25">
      <c r="A450" s="76" t="s">
        <v>716</v>
      </c>
      <c r="B450" s="50" t="s">
        <v>35</v>
      </c>
      <c r="C450" s="68" t="s">
        <v>10</v>
      </c>
      <c r="D450" s="68">
        <v>20</v>
      </c>
      <c r="E450" s="94">
        <v>571.42857142857133</v>
      </c>
      <c r="F450" s="68" t="s">
        <v>10</v>
      </c>
      <c r="G450" s="68">
        <v>20</v>
      </c>
      <c r="H450" s="94">
        <v>571.42857142857133</v>
      </c>
    </row>
    <row r="451" spans="1:8" ht="21.75" customHeight="1" x14ac:dyDescent="0.25">
      <c r="A451" s="76" t="s">
        <v>717</v>
      </c>
      <c r="B451" s="50" t="s">
        <v>132</v>
      </c>
      <c r="C451" s="68" t="s">
        <v>10</v>
      </c>
      <c r="D451" s="68">
        <v>20</v>
      </c>
      <c r="E451" s="94">
        <v>424.99999999999994</v>
      </c>
      <c r="F451" s="68" t="s">
        <v>10</v>
      </c>
      <c r="G451" s="68">
        <v>20</v>
      </c>
      <c r="H451" s="94">
        <v>424.99999999999994</v>
      </c>
    </row>
    <row r="452" spans="1:8" ht="26.25" customHeight="1" x14ac:dyDescent="0.25">
      <c r="A452" s="75" t="s">
        <v>718</v>
      </c>
      <c r="B452" s="58" t="s">
        <v>302</v>
      </c>
      <c r="C452" s="43"/>
      <c r="D452" s="43"/>
      <c r="E452" s="112">
        <f>SUM(E453:E456)</f>
        <v>4899.1071428571422</v>
      </c>
      <c r="F452" s="43"/>
      <c r="G452" s="43"/>
      <c r="H452" s="112">
        <f>SUM(H453:H456)</f>
        <v>4899.1071428571422</v>
      </c>
    </row>
    <row r="453" spans="1:8" ht="28.5" customHeight="1" x14ac:dyDescent="0.25">
      <c r="A453" s="76" t="s">
        <v>719</v>
      </c>
      <c r="B453" s="42" t="s">
        <v>31</v>
      </c>
      <c r="C453" s="43" t="s">
        <v>10</v>
      </c>
      <c r="D453" s="43">
        <v>15</v>
      </c>
      <c r="E453" s="93">
        <v>3147.3214285714284</v>
      </c>
      <c r="F453" s="43" t="s">
        <v>10</v>
      </c>
      <c r="G453" s="43">
        <v>15</v>
      </c>
      <c r="H453" s="93">
        <v>3147.3214285714284</v>
      </c>
    </row>
    <row r="454" spans="1:8" ht="30" customHeight="1" x14ac:dyDescent="0.25">
      <c r="A454" s="76" t="s">
        <v>720</v>
      </c>
      <c r="B454" s="42" t="s">
        <v>33</v>
      </c>
      <c r="C454" s="43" t="s">
        <v>13</v>
      </c>
      <c r="D454" s="43">
        <v>15</v>
      </c>
      <c r="E454" s="94">
        <v>1004.4642857142857</v>
      </c>
      <c r="F454" s="43" t="s">
        <v>13</v>
      </c>
      <c r="G454" s="43">
        <v>15</v>
      </c>
      <c r="H454" s="94">
        <v>1004.4642857142857</v>
      </c>
    </row>
    <row r="455" spans="1:8" ht="24.75" customHeight="1" x14ac:dyDescent="0.25">
      <c r="A455" s="76" t="s">
        <v>721</v>
      </c>
      <c r="B455" s="50" t="s">
        <v>35</v>
      </c>
      <c r="C455" s="68" t="s">
        <v>10</v>
      </c>
      <c r="D455" s="68">
        <v>15</v>
      </c>
      <c r="E455" s="93">
        <v>428.57142857142856</v>
      </c>
      <c r="F455" s="68" t="s">
        <v>10</v>
      </c>
      <c r="G455" s="68">
        <v>15</v>
      </c>
      <c r="H455" s="93">
        <v>428.57142857142856</v>
      </c>
    </row>
    <row r="456" spans="1:8" ht="27.75" customHeight="1" x14ac:dyDescent="0.25">
      <c r="A456" s="76" t="s">
        <v>722</v>
      </c>
      <c r="B456" s="50" t="s">
        <v>132</v>
      </c>
      <c r="C456" s="68" t="s">
        <v>10</v>
      </c>
      <c r="D456" s="68">
        <v>15</v>
      </c>
      <c r="E456" s="94">
        <v>318.74999999999994</v>
      </c>
      <c r="F456" s="68" t="s">
        <v>10</v>
      </c>
      <c r="G456" s="68">
        <v>15</v>
      </c>
      <c r="H456" s="94">
        <v>318.74999999999994</v>
      </c>
    </row>
    <row r="457" spans="1:8" ht="39" customHeight="1" x14ac:dyDescent="0.25">
      <c r="A457" s="81"/>
      <c r="B457" s="82" t="s">
        <v>181</v>
      </c>
      <c r="C457" s="83"/>
      <c r="D457" s="83"/>
      <c r="E457" s="114">
        <f>E458+E471</f>
        <v>13383.466535714286</v>
      </c>
      <c r="F457" s="83"/>
      <c r="G457" s="83"/>
      <c r="H457" s="114">
        <f>H458+H471</f>
        <v>13383.466535714286</v>
      </c>
    </row>
    <row r="458" spans="1:8" ht="22.5" customHeight="1" x14ac:dyDescent="0.25">
      <c r="A458" s="54" t="s">
        <v>723</v>
      </c>
      <c r="B458" s="58" t="s">
        <v>182</v>
      </c>
      <c r="C458" s="43"/>
      <c r="D458" s="43"/>
      <c r="E458" s="103">
        <f>SUM(E459:E470)</f>
        <v>10339.527678571429</v>
      </c>
      <c r="F458" s="43"/>
      <c r="G458" s="43"/>
      <c r="H458" s="103">
        <f>SUM(H459:H470)</f>
        <v>10339.527678571429</v>
      </c>
    </row>
    <row r="459" spans="1:8" ht="30.75" customHeight="1" x14ac:dyDescent="0.25">
      <c r="A459" s="56" t="s">
        <v>724</v>
      </c>
      <c r="B459" s="42" t="s">
        <v>196</v>
      </c>
      <c r="C459" s="36" t="s">
        <v>10</v>
      </c>
      <c r="D459" s="36">
        <v>60</v>
      </c>
      <c r="E459" s="93">
        <v>7549.2857142857138</v>
      </c>
      <c r="F459" s="36" t="s">
        <v>10</v>
      </c>
      <c r="G459" s="36">
        <v>60</v>
      </c>
      <c r="H459" s="93">
        <v>7549.2857142857138</v>
      </c>
    </row>
    <row r="460" spans="1:8" ht="23.25" customHeight="1" x14ac:dyDescent="0.25">
      <c r="A460" s="56" t="s">
        <v>725</v>
      </c>
      <c r="B460" s="42" t="s">
        <v>183</v>
      </c>
      <c r="C460" s="36" t="s">
        <v>184</v>
      </c>
      <c r="D460" s="36">
        <v>1885</v>
      </c>
      <c r="E460" s="94">
        <v>1778.9687499999998</v>
      </c>
      <c r="F460" s="36" t="s">
        <v>184</v>
      </c>
      <c r="G460" s="36">
        <v>1885</v>
      </c>
      <c r="H460" s="94">
        <v>1778.9687499999998</v>
      </c>
    </row>
    <row r="461" spans="1:8" ht="19.5" customHeight="1" x14ac:dyDescent="0.25">
      <c r="A461" s="56" t="s">
        <v>726</v>
      </c>
      <c r="B461" s="89" t="s">
        <v>185</v>
      </c>
      <c r="C461" s="36" t="s">
        <v>10</v>
      </c>
      <c r="D461" s="36">
        <v>20</v>
      </c>
      <c r="E461" s="93">
        <v>17.232142857142858</v>
      </c>
      <c r="F461" s="36" t="s">
        <v>10</v>
      </c>
      <c r="G461" s="36">
        <v>20</v>
      </c>
      <c r="H461" s="93">
        <v>17.232142857142858</v>
      </c>
    </row>
    <row r="462" spans="1:8" ht="24.75" customHeight="1" x14ac:dyDescent="0.25">
      <c r="A462" s="56" t="s">
        <v>727</v>
      </c>
      <c r="B462" s="89" t="s">
        <v>186</v>
      </c>
      <c r="C462" s="36" t="s">
        <v>10</v>
      </c>
      <c r="D462" s="36">
        <v>44</v>
      </c>
      <c r="E462" s="93">
        <v>145.94642857142856</v>
      </c>
      <c r="F462" s="36" t="s">
        <v>10</v>
      </c>
      <c r="G462" s="36">
        <v>44</v>
      </c>
      <c r="H462" s="93">
        <v>145.94642857142856</v>
      </c>
    </row>
    <row r="463" spans="1:8" ht="24" customHeight="1" x14ac:dyDescent="0.25">
      <c r="A463" s="56" t="s">
        <v>728</v>
      </c>
      <c r="B463" s="89" t="s">
        <v>187</v>
      </c>
      <c r="C463" s="36" t="s">
        <v>10</v>
      </c>
      <c r="D463" s="36">
        <v>144</v>
      </c>
      <c r="E463" s="93">
        <v>241.71428571428572</v>
      </c>
      <c r="F463" s="36" t="s">
        <v>10</v>
      </c>
      <c r="G463" s="36">
        <v>144</v>
      </c>
      <c r="H463" s="93">
        <v>241.71428571428572</v>
      </c>
    </row>
    <row r="464" spans="1:8" ht="23.25" customHeight="1" x14ac:dyDescent="0.25">
      <c r="A464" s="56" t="s">
        <v>729</v>
      </c>
      <c r="B464" s="89" t="s">
        <v>188</v>
      </c>
      <c r="C464" s="36" t="s">
        <v>189</v>
      </c>
      <c r="D464" s="36">
        <v>0.186</v>
      </c>
      <c r="E464" s="93">
        <v>141.16071428571428</v>
      </c>
      <c r="F464" s="36" t="s">
        <v>189</v>
      </c>
      <c r="G464" s="36">
        <v>0.186</v>
      </c>
      <c r="H464" s="93">
        <v>141.16071428571428</v>
      </c>
    </row>
    <row r="465" spans="1:8" ht="22.5" customHeight="1" x14ac:dyDescent="0.25">
      <c r="A465" s="56" t="s">
        <v>730</v>
      </c>
      <c r="B465" s="89" t="s">
        <v>197</v>
      </c>
      <c r="C465" s="36" t="s">
        <v>189</v>
      </c>
      <c r="D465" s="90">
        <v>0.06</v>
      </c>
      <c r="E465" s="93">
        <v>25.714285714285712</v>
      </c>
      <c r="F465" s="36" t="s">
        <v>189</v>
      </c>
      <c r="G465" s="90">
        <v>0.06</v>
      </c>
      <c r="H465" s="93">
        <v>25.714285714285712</v>
      </c>
    </row>
    <row r="466" spans="1:8" ht="21.75" customHeight="1" x14ac:dyDescent="0.25">
      <c r="A466" s="56" t="s">
        <v>731</v>
      </c>
      <c r="B466" s="89" t="s">
        <v>190</v>
      </c>
      <c r="C466" s="36" t="s">
        <v>10</v>
      </c>
      <c r="D466" s="36">
        <v>46</v>
      </c>
      <c r="E466" s="93">
        <v>410.71428571428567</v>
      </c>
      <c r="F466" s="36" t="s">
        <v>10</v>
      </c>
      <c r="G466" s="36">
        <v>46</v>
      </c>
      <c r="H466" s="93">
        <v>410.71428571428567</v>
      </c>
    </row>
    <row r="467" spans="1:8" ht="27" customHeight="1" x14ac:dyDescent="0.25">
      <c r="A467" s="56" t="s">
        <v>732</v>
      </c>
      <c r="B467" s="89" t="s">
        <v>191</v>
      </c>
      <c r="C467" s="36" t="s">
        <v>169</v>
      </c>
      <c r="D467" s="36">
        <v>15</v>
      </c>
      <c r="E467" s="93">
        <v>11.785714285714285</v>
      </c>
      <c r="F467" s="36" t="s">
        <v>169</v>
      </c>
      <c r="G467" s="36">
        <v>15</v>
      </c>
      <c r="H467" s="93">
        <v>11.785714285714285</v>
      </c>
    </row>
    <row r="468" spans="1:8" ht="21.75" customHeight="1" x14ac:dyDescent="0.25">
      <c r="A468" s="56" t="s">
        <v>733</v>
      </c>
      <c r="B468" s="89" t="s">
        <v>192</v>
      </c>
      <c r="C468" s="36" t="s">
        <v>169</v>
      </c>
      <c r="D468" s="36">
        <v>4.5</v>
      </c>
      <c r="E468" s="93">
        <v>3.9696428571428566</v>
      </c>
      <c r="F468" s="36" t="s">
        <v>169</v>
      </c>
      <c r="G468" s="36">
        <v>4.5</v>
      </c>
      <c r="H468" s="93">
        <v>3.9696428571428566</v>
      </c>
    </row>
    <row r="469" spans="1:8" ht="22.5" customHeight="1" x14ac:dyDescent="0.25">
      <c r="A469" s="56" t="s">
        <v>734</v>
      </c>
      <c r="B469" s="89" t="s">
        <v>193</v>
      </c>
      <c r="C469" s="36" t="s">
        <v>194</v>
      </c>
      <c r="D469" s="36">
        <v>1</v>
      </c>
      <c r="E469" s="93">
        <v>0.5357142857142857</v>
      </c>
      <c r="F469" s="36" t="s">
        <v>194</v>
      </c>
      <c r="G469" s="36">
        <v>1</v>
      </c>
      <c r="H469" s="93">
        <v>0.5357142857142857</v>
      </c>
    </row>
    <row r="470" spans="1:8" ht="18.75" x14ac:dyDescent="0.25">
      <c r="A470" s="56" t="s">
        <v>735</v>
      </c>
      <c r="B470" s="88" t="s">
        <v>198</v>
      </c>
      <c r="C470" s="36" t="s">
        <v>10</v>
      </c>
      <c r="D470" s="36">
        <v>14</v>
      </c>
      <c r="E470" s="93">
        <v>12.499999999999998</v>
      </c>
      <c r="F470" s="36" t="s">
        <v>10</v>
      </c>
      <c r="G470" s="36">
        <v>14</v>
      </c>
      <c r="H470" s="93">
        <v>12.499999999999998</v>
      </c>
    </row>
    <row r="471" spans="1:8" ht="18.75" x14ac:dyDescent="0.25">
      <c r="A471" s="54" t="s">
        <v>736</v>
      </c>
      <c r="B471" s="58" t="s">
        <v>195</v>
      </c>
      <c r="C471" s="43"/>
      <c r="D471" s="43"/>
      <c r="E471" s="103">
        <f>SUM(E472:E483)</f>
        <v>3043.9388571428567</v>
      </c>
      <c r="F471" s="43"/>
      <c r="G471" s="43"/>
      <c r="H471" s="103">
        <f>SUM(H472:H483)</f>
        <v>3043.9388571428567</v>
      </c>
    </row>
    <row r="472" spans="1:8" ht="33" x14ac:dyDescent="0.25">
      <c r="A472" s="56" t="s">
        <v>737</v>
      </c>
      <c r="B472" s="42" t="s">
        <v>196</v>
      </c>
      <c r="C472" s="36" t="s">
        <v>10</v>
      </c>
      <c r="D472" s="36">
        <v>17</v>
      </c>
      <c r="E472" s="93">
        <v>2138.9642857142853</v>
      </c>
      <c r="F472" s="36" t="s">
        <v>10</v>
      </c>
      <c r="G472" s="36">
        <v>17</v>
      </c>
      <c r="H472" s="93">
        <v>2138.9642857142853</v>
      </c>
    </row>
    <row r="473" spans="1:8" ht="18.75" x14ac:dyDescent="0.25">
      <c r="A473" s="56" t="s">
        <v>738</v>
      </c>
      <c r="B473" s="42" t="s">
        <v>183</v>
      </c>
      <c r="C473" s="36" t="s">
        <v>184</v>
      </c>
      <c r="D473" s="36">
        <v>650</v>
      </c>
      <c r="E473" s="93">
        <v>613.43749999999989</v>
      </c>
      <c r="F473" s="36" t="s">
        <v>184</v>
      </c>
      <c r="G473" s="36">
        <v>650</v>
      </c>
      <c r="H473" s="93">
        <v>613.43749999999989</v>
      </c>
    </row>
    <row r="474" spans="1:8" ht="18.75" x14ac:dyDescent="0.25">
      <c r="A474" s="56" t="s">
        <v>739</v>
      </c>
      <c r="B474" s="89" t="s">
        <v>185</v>
      </c>
      <c r="C474" s="36" t="s">
        <v>10</v>
      </c>
      <c r="D474" s="36">
        <v>10</v>
      </c>
      <c r="E474" s="93">
        <v>8.6160714285714288</v>
      </c>
      <c r="F474" s="36" t="s">
        <v>10</v>
      </c>
      <c r="G474" s="36">
        <v>10</v>
      </c>
      <c r="H474" s="93">
        <v>8.6160714285714288</v>
      </c>
    </row>
    <row r="475" spans="1:8" ht="18.75" x14ac:dyDescent="0.25">
      <c r="A475" s="56" t="s">
        <v>740</v>
      </c>
      <c r="B475" s="89" t="s">
        <v>186</v>
      </c>
      <c r="C475" s="36" t="s">
        <v>10</v>
      </c>
      <c r="D475" s="36">
        <v>14</v>
      </c>
      <c r="E475" s="93">
        <v>46.437499999999993</v>
      </c>
      <c r="F475" s="36" t="s">
        <v>10</v>
      </c>
      <c r="G475" s="36">
        <v>14</v>
      </c>
      <c r="H475" s="93">
        <v>46.437499999999993</v>
      </c>
    </row>
    <row r="476" spans="1:8" ht="18.75" x14ac:dyDescent="0.25">
      <c r="A476" s="56" t="s">
        <v>741</v>
      </c>
      <c r="B476" s="89" t="s">
        <v>187</v>
      </c>
      <c r="C476" s="36" t="s">
        <v>10</v>
      </c>
      <c r="D476" s="36">
        <v>40</v>
      </c>
      <c r="E476" s="93">
        <v>67.142857142857139</v>
      </c>
      <c r="F476" s="36" t="s">
        <v>10</v>
      </c>
      <c r="G476" s="36">
        <v>40</v>
      </c>
      <c r="H476" s="93">
        <v>67.142857142857139</v>
      </c>
    </row>
    <row r="477" spans="1:8" ht="18.75" x14ac:dyDescent="0.25">
      <c r="A477" s="56" t="s">
        <v>742</v>
      </c>
      <c r="B477" s="89" t="s">
        <v>188</v>
      </c>
      <c r="C477" s="36" t="s">
        <v>189</v>
      </c>
      <c r="D477" s="36">
        <v>4.8000000000000001E-2</v>
      </c>
      <c r="E477" s="93">
        <v>36.429000000000002</v>
      </c>
      <c r="F477" s="36" t="s">
        <v>189</v>
      </c>
      <c r="G477" s="36">
        <v>4.8000000000000001E-2</v>
      </c>
      <c r="H477" s="93">
        <v>36.429000000000002</v>
      </c>
    </row>
    <row r="478" spans="1:8" ht="18.75" x14ac:dyDescent="0.25">
      <c r="A478" s="56" t="s">
        <v>743</v>
      </c>
      <c r="B478" s="89" t="s">
        <v>197</v>
      </c>
      <c r="C478" s="36" t="s">
        <v>189</v>
      </c>
      <c r="D478" s="36">
        <v>1.9E-2</v>
      </c>
      <c r="E478" s="93">
        <v>8.1419999999999995</v>
      </c>
      <c r="F478" s="36" t="s">
        <v>189</v>
      </c>
      <c r="G478" s="36">
        <v>1.9E-2</v>
      </c>
      <c r="H478" s="93">
        <v>8.1419999999999995</v>
      </c>
    </row>
    <row r="479" spans="1:8" ht="18.75" x14ac:dyDescent="0.25">
      <c r="A479" s="56" t="s">
        <v>744</v>
      </c>
      <c r="B479" s="89" t="s">
        <v>190</v>
      </c>
      <c r="C479" s="36" t="s">
        <v>10</v>
      </c>
      <c r="D479" s="36">
        <v>13</v>
      </c>
      <c r="E479" s="93">
        <v>116.07142857142856</v>
      </c>
      <c r="F479" s="36" t="s">
        <v>10</v>
      </c>
      <c r="G479" s="36">
        <v>13</v>
      </c>
      <c r="H479" s="93">
        <v>116.07142857142856</v>
      </c>
    </row>
    <row r="480" spans="1:8" ht="18.75" x14ac:dyDescent="0.25">
      <c r="A480" s="56" t="s">
        <v>745</v>
      </c>
      <c r="B480" s="89" t="s">
        <v>191</v>
      </c>
      <c r="C480" s="36" t="s">
        <v>169</v>
      </c>
      <c r="D480" s="36">
        <v>4.5</v>
      </c>
      <c r="E480" s="93">
        <v>3.5357142857142851</v>
      </c>
      <c r="F480" s="36" t="s">
        <v>169</v>
      </c>
      <c r="G480" s="36">
        <v>4.5</v>
      </c>
      <c r="H480" s="93">
        <v>3.5357142857142851</v>
      </c>
    </row>
    <row r="481" spans="1:8" ht="18.75" x14ac:dyDescent="0.25">
      <c r="A481" s="56" t="s">
        <v>746</v>
      </c>
      <c r="B481" s="89" t="s">
        <v>192</v>
      </c>
      <c r="C481" s="36" t="s">
        <v>169</v>
      </c>
      <c r="D481" s="36">
        <v>1.5</v>
      </c>
      <c r="E481" s="93">
        <v>1.3232142857142857</v>
      </c>
      <c r="F481" s="36" t="s">
        <v>169</v>
      </c>
      <c r="G481" s="36">
        <v>1.5</v>
      </c>
      <c r="H481" s="93">
        <v>1.3232142857142857</v>
      </c>
    </row>
    <row r="482" spans="1:8" ht="18.75" x14ac:dyDescent="0.25">
      <c r="A482" s="56" t="s">
        <v>747</v>
      </c>
      <c r="B482" s="89" t="s">
        <v>193</v>
      </c>
      <c r="C482" s="36" t="s">
        <v>194</v>
      </c>
      <c r="D482" s="36">
        <v>0.5</v>
      </c>
      <c r="E482" s="93">
        <v>0.26785714285714285</v>
      </c>
      <c r="F482" s="36" t="s">
        <v>194</v>
      </c>
      <c r="G482" s="36">
        <v>0.5</v>
      </c>
      <c r="H482" s="93">
        <v>0.26785714285714285</v>
      </c>
    </row>
    <row r="483" spans="1:8" ht="18.75" x14ac:dyDescent="0.25">
      <c r="A483" s="56" t="s">
        <v>748</v>
      </c>
      <c r="B483" s="88" t="s">
        <v>198</v>
      </c>
      <c r="C483" s="36" t="s">
        <v>10</v>
      </c>
      <c r="D483" s="36">
        <v>4</v>
      </c>
      <c r="E483" s="93">
        <v>3.5714285714285712</v>
      </c>
      <c r="F483" s="36" t="s">
        <v>10</v>
      </c>
      <c r="G483" s="36">
        <v>4</v>
      </c>
      <c r="H483" s="93">
        <v>3.5714285714285712</v>
      </c>
    </row>
    <row r="484" spans="1:8" ht="33" x14ac:dyDescent="0.25">
      <c r="A484" s="54" t="s">
        <v>749</v>
      </c>
      <c r="B484" s="58" t="s">
        <v>199</v>
      </c>
      <c r="C484" s="43"/>
      <c r="D484" s="43"/>
      <c r="E484" s="103">
        <f>SUM(E485:E490)</f>
        <v>2781.4553571428573</v>
      </c>
      <c r="F484" s="43"/>
      <c r="G484" s="43"/>
      <c r="H484" s="103">
        <f>SUM(H485:H490)</f>
        <v>2781.4553571428573</v>
      </c>
    </row>
    <row r="485" spans="1:8" ht="18.75" x14ac:dyDescent="0.25">
      <c r="A485" s="56" t="s">
        <v>750</v>
      </c>
      <c r="B485" s="42" t="s">
        <v>200</v>
      </c>
      <c r="C485" s="43" t="s">
        <v>184</v>
      </c>
      <c r="D485" s="43">
        <v>1300</v>
      </c>
      <c r="E485" s="93">
        <v>2243.6607142857142</v>
      </c>
      <c r="F485" s="43" t="s">
        <v>184</v>
      </c>
      <c r="G485" s="43">
        <v>1300</v>
      </c>
      <c r="H485" s="93">
        <v>2243.6607142857142</v>
      </c>
    </row>
    <row r="486" spans="1:8" ht="18.75" x14ac:dyDescent="0.25">
      <c r="A486" s="56" t="s">
        <v>751</v>
      </c>
      <c r="B486" s="42" t="s">
        <v>201</v>
      </c>
      <c r="C486" s="43" t="s">
        <v>10</v>
      </c>
      <c r="D486" s="43">
        <v>4</v>
      </c>
      <c r="E486" s="93">
        <v>85.714285714285708</v>
      </c>
      <c r="F486" s="43" t="s">
        <v>10</v>
      </c>
      <c r="G486" s="43">
        <v>4</v>
      </c>
      <c r="H486" s="93">
        <v>85.714285714285708</v>
      </c>
    </row>
    <row r="487" spans="1:8" ht="18.75" x14ac:dyDescent="0.25">
      <c r="A487" s="56" t="s">
        <v>752</v>
      </c>
      <c r="B487" s="42" t="s">
        <v>202</v>
      </c>
      <c r="C487" s="43" t="s">
        <v>10</v>
      </c>
      <c r="D487" s="43">
        <v>3</v>
      </c>
      <c r="E487" s="93">
        <v>2.4374999999999996</v>
      </c>
      <c r="F487" s="43" t="s">
        <v>10</v>
      </c>
      <c r="G487" s="43">
        <v>3</v>
      </c>
      <c r="H487" s="93">
        <v>2.4374999999999996</v>
      </c>
    </row>
    <row r="488" spans="1:8" ht="18.75" x14ac:dyDescent="0.25">
      <c r="A488" s="56" t="s">
        <v>753</v>
      </c>
      <c r="B488" s="42" t="s">
        <v>305</v>
      </c>
      <c r="C488" s="43" t="s">
        <v>10</v>
      </c>
      <c r="D488" s="43">
        <v>4</v>
      </c>
      <c r="E488" s="93">
        <v>1.4285714285714286</v>
      </c>
      <c r="F488" s="43" t="s">
        <v>10</v>
      </c>
      <c r="G488" s="43">
        <v>4</v>
      </c>
      <c r="H488" s="93">
        <v>1.4285714285714286</v>
      </c>
    </row>
    <row r="489" spans="1:8" ht="18.75" x14ac:dyDescent="0.25">
      <c r="A489" s="56" t="s">
        <v>754</v>
      </c>
      <c r="B489" s="42" t="s">
        <v>203</v>
      </c>
      <c r="C489" s="43" t="s">
        <v>169</v>
      </c>
      <c r="D489" s="43">
        <v>0.8</v>
      </c>
      <c r="E489" s="93">
        <v>1.7857142857142856</v>
      </c>
      <c r="F489" s="43" t="s">
        <v>169</v>
      </c>
      <c r="G489" s="43">
        <v>0.8</v>
      </c>
      <c r="H489" s="93">
        <v>1.7857142857142856</v>
      </c>
    </row>
    <row r="490" spans="1:8" ht="18.75" x14ac:dyDescent="0.25">
      <c r="A490" s="56" t="s">
        <v>755</v>
      </c>
      <c r="B490" s="42" t="s">
        <v>204</v>
      </c>
      <c r="C490" s="43" t="s">
        <v>184</v>
      </c>
      <c r="D490" s="43">
        <v>25</v>
      </c>
      <c r="E490" s="93">
        <v>446.42857142857139</v>
      </c>
      <c r="F490" s="43" t="s">
        <v>184</v>
      </c>
      <c r="G490" s="43">
        <v>25</v>
      </c>
      <c r="H490" s="93">
        <v>446.42857142857139</v>
      </c>
    </row>
    <row r="491" spans="1:8" x14ac:dyDescent="0.25">
      <c r="E491" s="9"/>
      <c r="H491" s="24"/>
    </row>
    <row r="492" spans="1:8" x14ac:dyDescent="0.25">
      <c r="E492" s="9"/>
      <c r="H492" s="24"/>
    </row>
    <row r="493" spans="1:8" x14ac:dyDescent="0.25">
      <c r="E493" s="9"/>
      <c r="H493" s="24"/>
    </row>
    <row r="494" spans="1:8" x14ac:dyDescent="0.25">
      <c r="E494" s="9"/>
      <c r="H494" s="24"/>
    </row>
    <row r="495" spans="1:8" x14ac:dyDescent="0.25">
      <c r="E495" s="9"/>
      <c r="H495" s="24"/>
    </row>
    <row r="496" spans="1:8" x14ac:dyDescent="0.25">
      <c r="E496" s="9"/>
      <c r="H496" s="24"/>
    </row>
    <row r="497" spans="5:8" x14ac:dyDescent="0.25">
      <c r="E497" s="9"/>
      <c r="H497" s="24"/>
    </row>
    <row r="498" spans="5:8" x14ac:dyDescent="0.25">
      <c r="E498" s="9"/>
      <c r="H498" s="24"/>
    </row>
    <row r="499" spans="5:8" x14ac:dyDescent="0.25">
      <c r="E499" s="9"/>
      <c r="H499" s="24"/>
    </row>
    <row r="500" spans="5:8" x14ac:dyDescent="0.25">
      <c r="E500" s="9"/>
      <c r="H500" s="24"/>
    </row>
    <row r="501" spans="5:8" x14ac:dyDescent="0.25">
      <c r="E501" s="9"/>
      <c r="H501" s="24"/>
    </row>
    <row r="502" spans="5:8" x14ac:dyDescent="0.25">
      <c r="E502" s="9"/>
      <c r="H502" s="24"/>
    </row>
    <row r="503" spans="5:8" x14ac:dyDescent="0.25">
      <c r="E503" s="9"/>
      <c r="H503" s="24"/>
    </row>
    <row r="504" spans="5:8" x14ac:dyDescent="0.25">
      <c r="E504" s="9"/>
      <c r="H504" s="24"/>
    </row>
    <row r="505" spans="5:8" x14ac:dyDescent="0.25">
      <c r="E505" s="9"/>
      <c r="H505" s="24"/>
    </row>
    <row r="506" spans="5:8" x14ac:dyDescent="0.25">
      <c r="E506" s="9"/>
      <c r="H506" s="24"/>
    </row>
    <row r="507" spans="5:8" x14ac:dyDescent="0.25">
      <c r="E507" s="9"/>
      <c r="H507" s="24"/>
    </row>
    <row r="508" spans="5:8" x14ac:dyDescent="0.25">
      <c r="E508" s="9"/>
      <c r="H508" s="24"/>
    </row>
    <row r="509" spans="5:8" x14ac:dyDescent="0.25">
      <c r="E509" s="9"/>
      <c r="H509" s="24"/>
    </row>
    <row r="510" spans="5:8" x14ac:dyDescent="0.25">
      <c r="E510" s="9"/>
      <c r="H510" s="24"/>
    </row>
    <row r="511" spans="5:8" x14ac:dyDescent="0.25">
      <c r="E511" s="9"/>
      <c r="H511" s="24"/>
    </row>
    <row r="512" spans="5:8" x14ac:dyDescent="0.25">
      <c r="E512" s="9"/>
      <c r="H512" s="24"/>
    </row>
    <row r="513" spans="5:8" x14ac:dyDescent="0.25">
      <c r="E513" s="9"/>
      <c r="H513" s="24"/>
    </row>
    <row r="514" spans="5:8" x14ac:dyDescent="0.25">
      <c r="E514" s="9"/>
      <c r="H514" s="24"/>
    </row>
    <row r="515" spans="5:8" x14ac:dyDescent="0.25">
      <c r="E515" s="9"/>
      <c r="H515" s="24"/>
    </row>
    <row r="516" spans="5:8" x14ac:dyDescent="0.25">
      <c r="E516" s="9"/>
      <c r="H516" s="24"/>
    </row>
    <row r="517" spans="5:8" x14ac:dyDescent="0.25">
      <c r="E517" s="9"/>
      <c r="H517" s="24"/>
    </row>
    <row r="518" spans="5:8" x14ac:dyDescent="0.25">
      <c r="E518" s="9"/>
      <c r="H518" s="24"/>
    </row>
    <row r="519" spans="5:8" x14ac:dyDescent="0.25">
      <c r="E519" s="9"/>
      <c r="H519" s="24"/>
    </row>
    <row r="520" spans="5:8" x14ac:dyDescent="0.25">
      <c r="E520" s="9"/>
      <c r="H520" s="24"/>
    </row>
    <row r="521" spans="5:8" x14ac:dyDescent="0.25">
      <c r="E521" s="9"/>
      <c r="H521" s="24"/>
    </row>
    <row r="522" spans="5:8" x14ac:dyDescent="0.25">
      <c r="E522" s="9"/>
      <c r="H522" s="24"/>
    </row>
    <row r="523" spans="5:8" x14ac:dyDescent="0.25">
      <c r="E523" s="9"/>
      <c r="H523" s="24"/>
    </row>
    <row r="524" spans="5:8" x14ac:dyDescent="0.25">
      <c r="E524" s="9"/>
      <c r="H524" s="24"/>
    </row>
    <row r="525" spans="5:8" x14ac:dyDescent="0.25">
      <c r="E525" s="9"/>
      <c r="H525" s="24"/>
    </row>
    <row r="526" spans="5:8" x14ac:dyDescent="0.25">
      <c r="E526" s="9"/>
      <c r="H526" s="24"/>
    </row>
    <row r="527" spans="5:8" x14ac:dyDescent="0.25">
      <c r="E527" s="9"/>
      <c r="H527" s="24"/>
    </row>
    <row r="528" spans="5:8" x14ac:dyDescent="0.25">
      <c r="E528" s="9"/>
      <c r="H528" s="24"/>
    </row>
    <row r="529" spans="5:8" x14ac:dyDescent="0.25">
      <c r="E529" s="9"/>
      <c r="H529" s="24"/>
    </row>
    <row r="530" spans="5:8" x14ac:dyDescent="0.25">
      <c r="E530" s="9"/>
      <c r="H530" s="24"/>
    </row>
    <row r="531" spans="5:8" x14ac:dyDescent="0.25">
      <c r="E531" s="9"/>
      <c r="H531" s="24"/>
    </row>
    <row r="532" spans="5:8" x14ac:dyDescent="0.25">
      <c r="E532" s="9"/>
      <c r="H532" s="24"/>
    </row>
    <row r="533" spans="5:8" x14ac:dyDescent="0.25">
      <c r="E533" s="9"/>
      <c r="H533" s="24"/>
    </row>
    <row r="534" spans="5:8" x14ac:dyDescent="0.25">
      <c r="E534" s="9"/>
      <c r="H534" s="24"/>
    </row>
    <row r="535" spans="5:8" x14ac:dyDescent="0.25">
      <c r="E535" s="9"/>
      <c r="H535" s="24"/>
    </row>
    <row r="536" spans="5:8" x14ac:dyDescent="0.25">
      <c r="E536" s="9"/>
      <c r="H536" s="24"/>
    </row>
    <row r="537" spans="5:8" x14ac:dyDescent="0.25">
      <c r="E537" s="9"/>
      <c r="H537" s="24"/>
    </row>
    <row r="538" spans="5:8" x14ac:dyDescent="0.25">
      <c r="E538" s="9"/>
      <c r="H538" s="24"/>
    </row>
    <row r="539" spans="5:8" x14ac:dyDescent="0.25">
      <c r="E539" s="9"/>
      <c r="H539" s="24"/>
    </row>
    <row r="540" spans="5:8" x14ac:dyDescent="0.25">
      <c r="E540" s="9"/>
      <c r="H540" s="24"/>
    </row>
    <row r="541" spans="5:8" x14ac:dyDescent="0.25">
      <c r="E541" s="9"/>
      <c r="H541" s="24"/>
    </row>
    <row r="542" spans="5:8" x14ac:dyDescent="0.25">
      <c r="E542" s="9"/>
      <c r="H542" s="24"/>
    </row>
    <row r="543" spans="5:8" x14ac:dyDescent="0.25">
      <c r="E543" s="9"/>
      <c r="H543" s="24"/>
    </row>
    <row r="544" spans="5:8" x14ac:dyDescent="0.25">
      <c r="E544" s="9"/>
      <c r="H544" s="24"/>
    </row>
    <row r="545" spans="5:8" x14ac:dyDescent="0.25">
      <c r="E545" s="9"/>
      <c r="H545" s="24"/>
    </row>
    <row r="546" spans="5:8" x14ac:dyDescent="0.25">
      <c r="E546" s="9"/>
      <c r="H546" s="24"/>
    </row>
    <row r="547" spans="5:8" x14ac:dyDescent="0.25">
      <c r="E547" s="9"/>
      <c r="H547" s="24"/>
    </row>
    <row r="548" spans="5:8" x14ac:dyDescent="0.25">
      <c r="E548" s="9"/>
      <c r="H548" s="24"/>
    </row>
    <row r="549" spans="5:8" x14ac:dyDescent="0.25">
      <c r="E549" s="9"/>
      <c r="H549" s="24"/>
    </row>
    <row r="550" spans="5:8" x14ac:dyDescent="0.25">
      <c r="E550" s="9"/>
      <c r="H550" s="24"/>
    </row>
    <row r="551" spans="5:8" x14ac:dyDescent="0.25">
      <c r="E551" s="9"/>
      <c r="H551" s="24"/>
    </row>
    <row r="552" spans="5:8" x14ac:dyDescent="0.25">
      <c r="E552" s="9"/>
      <c r="H552" s="24"/>
    </row>
    <row r="553" spans="5:8" x14ac:dyDescent="0.25">
      <c r="E553" s="9"/>
      <c r="H553" s="24"/>
    </row>
    <row r="554" spans="5:8" x14ac:dyDescent="0.25">
      <c r="E554" s="9"/>
      <c r="H554" s="24"/>
    </row>
    <row r="555" spans="5:8" x14ac:dyDescent="0.25">
      <c r="E555" s="9"/>
      <c r="H555" s="24"/>
    </row>
    <row r="556" spans="5:8" x14ac:dyDescent="0.25">
      <c r="E556" s="9"/>
      <c r="H556" s="24"/>
    </row>
    <row r="557" spans="5:8" x14ac:dyDescent="0.25">
      <c r="E557" s="9"/>
      <c r="H557" s="24"/>
    </row>
    <row r="558" spans="5:8" x14ac:dyDescent="0.25">
      <c r="E558" s="9"/>
      <c r="H558" s="24"/>
    </row>
    <row r="559" spans="5:8" x14ac:dyDescent="0.25">
      <c r="E559" s="9"/>
      <c r="H559" s="24"/>
    </row>
    <row r="560" spans="5:8" x14ac:dyDescent="0.25">
      <c r="E560" s="9"/>
      <c r="H560" s="24"/>
    </row>
    <row r="561" spans="5:8" x14ac:dyDescent="0.25">
      <c r="E561" s="9"/>
      <c r="H561" s="24"/>
    </row>
    <row r="562" spans="5:8" x14ac:dyDescent="0.25">
      <c r="E562" s="9"/>
      <c r="H562" s="24"/>
    </row>
    <row r="563" spans="5:8" x14ac:dyDescent="0.25">
      <c r="E563" s="9"/>
      <c r="H563" s="24"/>
    </row>
    <row r="564" spans="5:8" x14ac:dyDescent="0.25">
      <c r="E564" s="9"/>
      <c r="H564" s="24"/>
    </row>
    <row r="565" spans="5:8" x14ac:dyDescent="0.25">
      <c r="E565" s="9"/>
      <c r="H565" s="24"/>
    </row>
    <row r="566" spans="5:8" x14ac:dyDescent="0.25">
      <c r="E566" s="9"/>
      <c r="H566" s="24"/>
    </row>
    <row r="567" spans="5:8" x14ac:dyDescent="0.25">
      <c r="E567" s="9"/>
      <c r="H567" s="24"/>
    </row>
    <row r="568" spans="5:8" x14ac:dyDescent="0.25">
      <c r="E568" s="9"/>
      <c r="H568" s="24"/>
    </row>
    <row r="569" spans="5:8" x14ac:dyDescent="0.25">
      <c r="E569" s="9"/>
      <c r="H569" s="24"/>
    </row>
    <row r="570" spans="5:8" x14ac:dyDescent="0.25">
      <c r="E570" s="9"/>
      <c r="H570" s="24"/>
    </row>
    <row r="571" spans="5:8" x14ac:dyDescent="0.25">
      <c r="E571" s="9"/>
      <c r="H571" s="24"/>
    </row>
    <row r="572" spans="5:8" x14ac:dyDescent="0.25">
      <c r="E572" s="9"/>
      <c r="H572" s="24"/>
    </row>
    <row r="573" spans="5:8" x14ac:dyDescent="0.25">
      <c r="E573" s="9"/>
      <c r="H573" s="24"/>
    </row>
    <row r="574" spans="5:8" x14ac:dyDescent="0.25">
      <c r="E574" s="9"/>
      <c r="H574" s="24"/>
    </row>
    <row r="575" spans="5:8" x14ac:dyDescent="0.25">
      <c r="E575" s="9"/>
      <c r="H575" s="24"/>
    </row>
    <row r="576" spans="5:8" x14ac:dyDescent="0.25">
      <c r="E576" s="9"/>
      <c r="H576" s="24"/>
    </row>
    <row r="577" spans="5:8" x14ac:dyDescent="0.25">
      <c r="E577" s="9"/>
      <c r="H577" s="24"/>
    </row>
    <row r="578" spans="5:8" x14ac:dyDescent="0.25">
      <c r="E578" s="9"/>
      <c r="H578" s="24"/>
    </row>
    <row r="579" spans="5:8" x14ac:dyDescent="0.25">
      <c r="E579" s="9"/>
      <c r="H579" s="24"/>
    </row>
    <row r="580" spans="5:8" x14ac:dyDescent="0.25">
      <c r="E580" s="9"/>
      <c r="H580" s="24"/>
    </row>
    <row r="581" spans="5:8" x14ac:dyDescent="0.25">
      <c r="E581" s="9"/>
      <c r="H581" s="24"/>
    </row>
    <row r="582" spans="5:8" x14ac:dyDescent="0.25">
      <c r="E582" s="9"/>
      <c r="H582" s="24"/>
    </row>
    <row r="583" spans="5:8" x14ac:dyDescent="0.25">
      <c r="E583" s="9"/>
      <c r="H583" s="24"/>
    </row>
    <row r="584" spans="5:8" x14ac:dyDescent="0.25">
      <c r="E584" s="9"/>
      <c r="H584" s="24"/>
    </row>
    <row r="585" spans="5:8" x14ac:dyDescent="0.25">
      <c r="E585" s="9"/>
      <c r="H585" s="24"/>
    </row>
    <row r="586" spans="5:8" x14ac:dyDescent="0.25">
      <c r="E586" s="9"/>
      <c r="H586" s="24"/>
    </row>
    <row r="587" spans="5:8" x14ac:dyDescent="0.25">
      <c r="E587" s="9"/>
      <c r="H587" s="24"/>
    </row>
    <row r="588" spans="5:8" x14ac:dyDescent="0.25">
      <c r="E588" s="9"/>
      <c r="H588" s="24"/>
    </row>
    <row r="589" spans="5:8" x14ac:dyDescent="0.25">
      <c r="E589" s="9"/>
      <c r="H589" s="24"/>
    </row>
    <row r="590" spans="5:8" x14ac:dyDescent="0.25">
      <c r="E590" s="9"/>
      <c r="H590" s="24"/>
    </row>
    <row r="591" spans="5:8" x14ac:dyDescent="0.25">
      <c r="E591" s="9"/>
      <c r="H591" s="24"/>
    </row>
    <row r="592" spans="5:8" x14ac:dyDescent="0.25">
      <c r="E592" s="9"/>
      <c r="H592" s="24"/>
    </row>
    <row r="593" spans="5:8" x14ac:dyDescent="0.25">
      <c r="E593" s="9"/>
      <c r="H593" s="24"/>
    </row>
    <row r="594" spans="5:8" x14ac:dyDescent="0.25">
      <c r="E594" s="9"/>
      <c r="H594" s="24"/>
    </row>
    <row r="595" spans="5:8" x14ac:dyDescent="0.25">
      <c r="E595" s="9"/>
      <c r="H595" s="24"/>
    </row>
    <row r="596" spans="5:8" x14ac:dyDescent="0.25">
      <c r="E596" s="9"/>
      <c r="H596" s="24"/>
    </row>
    <row r="597" spans="5:8" x14ac:dyDescent="0.25">
      <c r="E597" s="9"/>
      <c r="H597" s="24"/>
    </row>
    <row r="598" spans="5:8" x14ac:dyDescent="0.25">
      <c r="E598" s="9"/>
      <c r="H598" s="24"/>
    </row>
    <row r="599" spans="5:8" x14ac:dyDescent="0.25">
      <c r="E599" s="9"/>
      <c r="H599" s="24"/>
    </row>
    <row r="600" spans="5:8" x14ac:dyDescent="0.25">
      <c r="E600" s="9"/>
      <c r="H600" s="24"/>
    </row>
    <row r="601" spans="5:8" x14ac:dyDescent="0.25">
      <c r="E601" s="9"/>
      <c r="H601" s="24"/>
    </row>
    <row r="602" spans="5:8" x14ac:dyDescent="0.25">
      <c r="E602" s="9"/>
      <c r="H602" s="24"/>
    </row>
    <row r="603" spans="5:8" x14ac:dyDescent="0.25">
      <c r="E603" s="9"/>
      <c r="H603" s="24"/>
    </row>
    <row r="604" spans="5:8" x14ac:dyDescent="0.25">
      <c r="E604" s="9"/>
      <c r="H604" s="24"/>
    </row>
    <row r="605" spans="5:8" x14ac:dyDescent="0.25">
      <c r="E605" s="9"/>
      <c r="H605" s="24"/>
    </row>
    <row r="606" spans="5:8" x14ac:dyDescent="0.25">
      <c r="E606" s="9"/>
      <c r="H606" s="24"/>
    </row>
    <row r="607" spans="5:8" x14ac:dyDescent="0.25">
      <c r="E607" s="9"/>
      <c r="H607" s="24"/>
    </row>
    <row r="608" spans="5:8" x14ac:dyDescent="0.25">
      <c r="E608" s="9"/>
      <c r="H608" s="24"/>
    </row>
    <row r="609" spans="5:8" x14ac:dyDescent="0.25">
      <c r="E609" s="9"/>
      <c r="H609" s="24"/>
    </row>
    <row r="610" spans="5:8" x14ac:dyDescent="0.25">
      <c r="E610" s="9"/>
      <c r="H610" s="24"/>
    </row>
    <row r="611" spans="5:8" x14ac:dyDescent="0.25">
      <c r="E611" s="9"/>
      <c r="H611" s="24"/>
    </row>
    <row r="612" spans="5:8" x14ac:dyDescent="0.25">
      <c r="E612" s="9"/>
      <c r="H612" s="24"/>
    </row>
    <row r="613" spans="5:8" x14ac:dyDescent="0.25">
      <c r="E613" s="9"/>
      <c r="H613" s="24"/>
    </row>
    <row r="614" spans="5:8" x14ac:dyDescent="0.25">
      <c r="E614" s="9"/>
      <c r="H614" s="24"/>
    </row>
    <row r="615" spans="5:8" x14ac:dyDescent="0.25">
      <c r="E615" s="9"/>
      <c r="H615" s="24"/>
    </row>
    <row r="616" spans="5:8" x14ac:dyDescent="0.25">
      <c r="E616" s="9"/>
      <c r="H616" s="24"/>
    </row>
    <row r="617" spans="5:8" x14ac:dyDescent="0.25">
      <c r="E617" s="9"/>
      <c r="H617" s="24"/>
    </row>
    <row r="618" spans="5:8" x14ac:dyDescent="0.25">
      <c r="E618" s="9"/>
      <c r="H618" s="24"/>
    </row>
    <row r="619" spans="5:8" x14ac:dyDescent="0.25">
      <c r="E619" s="9"/>
      <c r="H619" s="24"/>
    </row>
    <row r="620" spans="5:8" x14ac:dyDescent="0.25">
      <c r="E620" s="9"/>
      <c r="H620" s="24"/>
    </row>
    <row r="621" spans="5:8" x14ac:dyDescent="0.25">
      <c r="E621" s="9"/>
      <c r="H621" s="24"/>
    </row>
    <row r="622" spans="5:8" x14ac:dyDescent="0.25">
      <c r="E622" s="9"/>
      <c r="H622" s="24"/>
    </row>
    <row r="623" spans="5:8" x14ac:dyDescent="0.25">
      <c r="E623" s="9"/>
      <c r="H623" s="24"/>
    </row>
    <row r="624" spans="5:8" x14ac:dyDescent="0.25">
      <c r="E624" s="9"/>
      <c r="H624" s="24"/>
    </row>
    <row r="625" spans="5:8" x14ac:dyDescent="0.25">
      <c r="E625" s="9"/>
      <c r="H625" s="24"/>
    </row>
    <row r="626" spans="5:8" x14ac:dyDescent="0.25">
      <c r="E626" s="9"/>
      <c r="H626" s="24"/>
    </row>
    <row r="627" spans="5:8" x14ac:dyDescent="0.25">
      <c r="E627" s="9"/>
      <c r="H627" s="24"/>
    </row>
    <row r="628" spans="5:8" x14ac:dyDescent="0.25">
      <c r="E628" s="9"/>
      <c r="H628" s="24"/>
    </row>
    <row r="629" spans="5:8" x14ac:dyDescent="0.25">
      <c r="E629" s="9"/>
      <c r="H629" s="24"/>
    </row>
    <row r="630" spans="5:8" x14ac:dyDescent="0.25">
      <c r="E630" s="9"/>
      <c r="H630" s="24"/>
    </row>
    <row r="631" spans="5:8" x14ac:dyDescent="0.25">
      <c r="E631" s="9"/>
      <c r="H631" s="24"/>
    </row>
    <row r="632" spans="5:8" x14ac:dyDescent="0.25">
      <c r="E632" s="9"/>
      <c r="H632" s="24"/>
    </row>
    <row r="633" spans="5:8" x14ac:dyDescent="0.25">
      <c r="E633" s="9"/>
      <c r="H633" s="24"/>
    </row>
    <row r="634" spans="5:8" x14ac:dyDescent="0.25">
      <c r="E634" s="9"/>
      <c r="H634" s="24"/>
    </row>
    <row r="635" spans="5:8" x14ac:dyDescent="0.25">
      <c r="E635" s="9"/>
      <c r="H635" s="24"/>
    </row>
    <row r="636" spans="5:8" x14ac:dyDescent="0.25">
      <c r="E636" s="9"/>
      <c r="H636" s="24"/>
    </row>
    <row r="637" spans="5:8" x14ac:dyDescent="0.25">
      <c r="E637" s="9"/>
      <c r="H637" s="24"/>
    </row>
    <row r="638" spans="5:8" x14ac:dyDescent="0.25">
      <c r="E638" s="9"/>
      <c r="H638" s="24"/>
    </row>
    <row r="639" spans="5:8" x14ac:dyDescent="0.25">
      <c r="E639" s="9"/>
      <c r="H639" s="24"/>
    </row>
    <row r="640" spans="5:8" x14ac:dyDescent="0.25">
      <c r="E640" s="9"/>
      <c r="H640" s="24"/>
    </row>
    <row r="641" spans="5:8" x14ac:dyDescent="0.25">
      <c r="E641" s="9"/>
      <c r="H641" s="24"/>
    </row>
    <row r="642" spans="5:8" x14ac:dyDescent="0.25">
      <c r="E642" s="9"/>
      <c r="H642" s="24"/>
    </row>
    <row r="643" spans="5:8" x14ac:dyDescent="0.25">
      <c r="E643" s="9"/>
      <c r="H643" s="24"/>
    </row>
    <row r="644" spans="5:8" x14ac:dyDescent="0.25">
      <c r="E644" s="9"/>
      <c r="H644" s="24"/>
    </row>
    <row r="645" spans="5:8" x14ac:dyDescent="0.25">
      <c r="E645" s="9"/>
      <c r="H645" s="24"/>
    </row>
    <row r="646" spans="5:8" x14ac:dyDescent="0.25">
      <c r="E646" s="9"/>
      <c r="H646" s="24"/>
    </row>
    <row r="647" spans="5:8" x14ac:dyDescent="0.25">
      <c r="E647" s="9"/>
      <c r="H647" s="24"/>
    </row>
    <row r="648" spans="5:8" x14ac:dyDescent="0.25">
      <c r="E648" s="9"/>
      <c r="H648" s="24"/>
    </row>
    <row r="649" spans="5:8" x14ac:dyDescent="0.25">
      <c r="E649" s="9"/>
      <c r="H649" s="24"/>
    </row>
    <row r="650" spans="5:8" x14ac:dyDescent="0.25">
      <c r="E650" s="9"/>
      <c r="H650" s="24"/>
    </row>
    <row r="651" spans="5:8" x14ac:dyDescent="0.25">
      <c r="E651" s="9"/>
      <c r="H651" s="24"/>
    </row>
    <row r="652" spans="5:8" x14ac:dyDescent="0.25">
      <c r="E652" s="9"/>
      <c r="H652" s="24"/>
    </row>
    <row r="653" spans="5:8" x14ac:dyDescent="0.25">
      <c r="E653" s="9"/>
      <c r="H653" s="24"/>
    </row>
    <row r="654" spans="5:8" x14ac:dyDescent="0.25">
      <c r="E654" s="9"/>
      <c r="H654" s="24"/>
    </row>
    <row r="655" spans="5:8" x14ac:dyDescent="0.25">
      <c r="E655" s="9"/>
      <c r="H655" s="24"/>
    </row>
    <row r="656" spans="5:8" x14ac:dyDescent="0.25">
      <c r="E656" s="9"/>
      <c r="H656" s="24"/>
    </row>
    <row r="657" spans="5:8" x14ac:dyDescent="0.25">
      <c r="E657" s="9"/>
      <c r="H657" s="24"/>
    </row>
    <row r="658" spans="5:8" x14ac:dyDescent="0.25">
      <c r="E658" s="9"/>
      <c r="H658" s="24"/>
    </row>
    <row r="659" spans="5:8" x14ac:dyDescent="0.25">
      <c r="E659" s="9"/>
      <c r="H659" s="24"/>
    </row>
    <row r="660" spans="5:8" x14ac:dyDescent="0.25">
      <c r="E660" s="9"/>
      <c r="H660" s="24"/>
    </row>
    <row r="661" spans="5:8" x14ac:dyDescent="0.25">
      <c r="E661" s="9"/>
      <c r="H661" s="24"/>
    </row>
    <row r="662" spans="5:8" x14ac:dyDescent="0.25">
      <c r="E662" s="9"/>
      <c r="H662" s="24"/>
    </row>
    <row r="663" spans="5:8" x14ac:dyDescent="0.25">
      <c r="E663" s="9"/>
      <c r="H663" s="24"/>
    </row>
    <row r="664" spans="5:8" x14ac:dyDescent="0.25">
      <c r="E664" s="9"/>
      <c r="H664" s="24"/>
    </row>
    <row r="665" spans="5:8" x14ac:dyDescent="0.25">
      <c r="E665" s="9"/>
      <c r="H665" s="24"/>
    </row>
    <row r="666" spans="5:8" x14ac:dyDescent="0.25">
      <c r="E666" s="9"/>
      <c r="H666" s="24"/>
    </row>
    <row r="667" spans="5:8" x14ac:dyDescent="0.25">
      <c r="E667" s="9"/>
      <c r="H667" s="24"/>
    </row>
    <row r="668" spans="5:8" x14ac:dyDescent="0.25">
      <c r="E668" s="9"/>
      <c r="H668" s="24"/>
    </row>
    <row r="669" spans="5:8" x14ac:dyDescent="0.25">
      <c r="E669" s="9"/>
      <c r="H669" s="24"/>
    </row>
    <row r="670" spans="5:8" x14ac:dyDescent="0.25">
      <c r="E670" s="9"/>
      <c r="H670" s="24"/>
    </row>
    <row r="671" spans="5:8" x14ac:dyDescent="0.25">
      <c r="E671" s="9"/>
      <c r="H671" s="24"/>
    </row>
    <row r="672" spans="5:8" x14ac:dyDescent="0.25">
      <c r="E672" s="9"/>
      <c r="H672" s="24"/>
    </row>
    <row r="673" spans="5:8" x14ac:dyDescent="0.25">
      <c r="E673" s="9"/>
      <c r="H673" s="24"/>
    </row>
    <row r="674" spans="5:8" x14ac:dyDescent="0.25">
      <c r="E674" s="9"/>
      <c r="H674" s="24"/>
    </row>
    <row r="675" spans="5:8" x14ac:dyDescent="0.25">
      <c r="E675" s="9"/>
      <c r="H675" s="24"/>
    </row>
    <row r="676" spans="5:8" x14ac:dyDescent="0.25">
      <c r="E676" s="9"/>
      <c r="H676" s="24"/>
    </row>
    <row r="677" spans="5:8" x14ac:dyDescent="0.25">
      <c r="E677" s="9"/>
      <c r="H677" s="24"/>
    </row>
    <row r="678" spans="5:8" x14ac:dyDescent="0.25">
      <c r="E678" s="9"/>
      <c r="H678" s="24"/>
    </row>
    <row r="679" spans="5:8" x14ac:dyDescent="0.25">
      <c r="E679" s="9"/>
      <c r="H679" s="24"/>
    </row>
    <row r="680" spans="5:8" x14ac:dyDescent="0.25">
      <c r="E680" s="9"/>
      <c r="H680" s="24"/>
    </row>
    <row r="681" spans="5:8" x14ac:dyDescent="0.25">
      <c r="E681" s="9"/>
      <c r="H681" s="24"/>
    </row>
    <row r="682" spans="5:8" x14ac:dyDescent="0.25">
      <c r="E682" s="9"/>
      <c r="H682" s="24"/>
    </row>
    <row r="683" spans="5:8" x14ac:dyDescent="0.25">
      <c r="E683" s="9"/>
      <c r="H683" s="24"/>
    </row>
    <row r="684" spans="5:8" x14ac:dyDescent="0.25">
      <c r="E684" s="9"/>
      <c r="H684" s="24"/>
    </row>
    <row r="685" spans="5:8" x14ac:dyDescent="0.25">
      <c r="E685" s="9"/>
      <c r="H685" s="24"/>
    </row>
    <row r="686" spans="5:8" x14ac:dyDescent="0.25">
      <c r="E686" s="9"/>
      <c r="H686" s="24"/>
    </row>
    <row r="687" spans="5:8" x14ac:dyDescent="0.25">
      <c r="E687" s="9"/>
      <c r="H687" s="24"/>
    </row>
    <row r="688" spans="5:8" x14ac:dyDescent="0.25">
      <c r="E688" s="9"/>
      <c r="H688" s="24"/>
    </row>
    <row r="689" spans="5:8" x14ac:dyDescent="0.25">
      <c r="E689" s="9"/>
      <c r="H689" s="24"/>
    </row>
    <row r="690" spans="5:8" x14ac:dyDescent="0.25">
      <c r="E690" s="9"/>
      <c r="H690" s="24"/>
    </row>
    <row r="691" spans="5:8" x14ac:dyDescent="0.25">
      <c r="E691" s="9"/>
      <c r="H691" s="24"/>
    </row>
    <row r="692" spans="5:8" x14ac:dyDescent="0.25">
      <c r="E692" s="9"/>
      <c r="H692" s="24"/>
    </row>
    <row r="693" spans="5:8" x14ac:dyDescent="0.25">
      <c r="E693" s="9"/>
      <c r="H693" s="24"/>
    </row>
    <row r="694" spans="5:8" x14ac:dyDescent="0.25">
      <c r="E694" s="9"/>
      <c r="H694" s="24"/>
    </row>
    <row r="695" spans="5:8" x14ac:dyDescent="0.25">
      <c r="E695" s="9"/>
      <c r="H695" s="24"/>
    </row>
    <row r="696" spans="5:8" x14ac:dyDescent="0.25">
      <c r="E696" s="9"/>
      <c r="H696" s="24"/>
    </row>
    <row r="697" spans="5:8" x14ac:dyDescent="0.25">
      <c r="E697" s="9"/>
      <c r="H697" s="24"/>
    </row>
    <row r="698" spans="5:8" x14ac:dyDescent="0.25">
      <c r="E698" s="9"/>
      <c r="H698" s="24"/>
    </row>
    <row r="699" spans="5:8" x14ac:dyDescent="0.25">
      <c r="E699" s="9"/>
      <c r="H699" s="24"/>
    </row>
    <row r="700" spans="5:8" x14ac:dyDescent="0.25">
      <c r="E700" s="9"/>
      <c r="H700" s="24"/>
    </row>
    <row r="701" spans="5:8" x14ac:dyDescent="0.25">
      <c r="E701" s="9"/>
      <c r="H701" s="24"/>
    </row>
    <row r="702" spans="5:8" x14ac:dyDescent="0.25">
      <c r="E702" s="9"/>
      <c r="H702" s="24"/>
    </row>
    <row r="703" spans="5:8" x14ac:dyDescent="0.25">
      <c r="E703" s="9"/>
      <c r="H703" s="24"/>
    </row>
    <row r="704" spans="5:8" x14ac:dyDescent="0.25">
      <c r="E704" s="9"/>
      <c r="H704" s="24"/>
    </row>
    <row r="705" spans="5:8" x14ac:dyDescent="0.25">
      <c r="E705" s="9"/>
      <c r="H705" s="24"/>
    </row>
    <row r="706" spans="5:8" x14ac:dyDescent="0.25">
      <c r="E706" s="9"/>
      <c r="H706" s="24"/>
    </row>
    <row r="707" spans="5:8" x14ac:dyDescent="0.25">
      <c r="E707" s="9"/>
      <c r="H707" s="24"/>
    </row>
    <row r="708" spans="5:8" x14ac:dyDescent="0.25">
      <c r="E708" s="9"/>
      <c r="H708" s="24"/>
    </row>
    <row r="709" spans="5:8" x14ac:dyDescent="0.25">
      <c r="E709" s="9"/>
      <c r="H709" s="24"/>
    </row>
    <row r="710" spans="5:8" x14ac:dyDescent="0.25">
      <c r="E710" s="9"/>
      <c r="H710" s="24"/>
    </row>
    <row r="711" spans="5:8" x14ac:dyDescent="0.25">
      <c r="E711" s="9"/>
      <c r="H711" s="24"/>
    </row>
    <row r="712" spans="5:8" x14ac:dyDescent="0.25">
      <c r="E712" s="9"/>
      <c r="H712" s="24"/>
    </row>
    <row r="713" spans="5:8" x14ac:dyDescent="0.25">
      <c r="E713" s="9"/>
      <c r="H713" s="24"/>
    </row>
    <row r="714" spans="5:8" x14ac:dyDescent="0.25">
      <c r="E714" s="9"/>
      <c r="H714" s="24"/>
    </row>
    <row r="715" spans="5:8" x14ac:dyDescent="0.25">
      <c r="E715" s="9"/>
      <c r="H715" s="24"/>
    </row>
    <row r="716" spans="5:8" x14ac:dyDescent="0.25">
      <c r="E716" s="9"/>
      <c r="H716" s="24"/>
    </row>
    <row r="717" spans="5:8" x14ac:dyDescent="0.25">
      <c r="E717" s="9"/>
      <c r="H717" s="24"/>
    </row>
    <row r="718" spans="5:8" x14ac:dyDescent="0.25">
      <c r="E718" s="9"/>
      <c r="H718" s="24"/>
    </row>
    <row r="719" spans="5:8" x14ac:dyDescent="0.25">
      <c r="E719" s="9"/>
      <c r="H719" s="24"/>
    </row>
    <row r="720" spans="5:8" x14ac:dyDescent="0.25">
      <c r="E720" s="9"/>
      <c r="H720" s="24"/>
    </row>
    <row r="721" spans="5:8" x14ac:dyDescent="0.25">
      <c r="E721" s="9"/>
      <c r="H721" s="24"/>
    </row>
    <row r="722" spans="5:8" x14ac:dyDescent="0.25">
      <c r="E722" s="9"/>
      <c r="H722" s="24"/>
    </row>
    <row r="723" spans="5:8" x14ac:dyDescent="0.25">
      <c r="E723" s="9"/>
      <c r="H723" s="24"/>
    </row>
    <row r="724" spans="5:8" x14ac:dyDescent="0.25">
      <c r="E724" s="9"/>
      <c r="H724" s="24"/>
    </row>
    <row r="725" spans="5:8" x14ac:dyDescent="0.25">
      <c r="E725" s="9"/>
      <c r="H725" s="24"/>
    </row>
    <row r="726" spans="5:8" x14ac:dyDescent="0.25">
      <c r="E726" s="9"/>
      <c r="H726" s="24"/>
    </row>
    <row r="727" spans="5:8" x14ac:dyDescent="0.25">
      <c r="E727" s="9"/>
      <c r="H727" s="24"/>
    </row>
    <row r="728" spans="5:8" x14ac:dyDescent="0.25">
      <c r="E728" s="9"/>
      <c r="H728" s="24"/>
    </row>
    <row r="729" spans="5:8" x14ac:dyDescent="0.25">
      <c r="E729" s="9"/>
      <c r="H729" s="24"/>
    </row>
    <row r="730" spans="5:8" x14ac:dyDescent="0.25">
      <c r="E730" s="9"/>
      <c r="H730" s="24"/>
    </row>
    <row r="731" spans="5:8" x14ac:dyDescent="0.25">
      <c r="E731" s="9"/>
      <c r="H731" s="24"/>
    </row>
    <row r="732" spans="5:8" x14ac:dyDescent="0.25">
      <c r="E732" s="9"/>
      <c r="H732" s="24"/>
    </row>
    <row r="733" spans="5:8" x14ac:dyDescent="0.25">
      <c r="E733" s="9"/>
      <c r="H733" s="24"/>
    </row>
    <row r="734" spans="5:8" x14ac:dyDescent="0.25">
      <c r="E734" s="9"/>
      <c r="H734" s="24"/>
    </row>
    <row r="735" spans="5:8" x14ac:dyDescent="0.25">
      <c r="E735" s="9"/>
      <c r="H735" s="24"/>
    </row>
    <row r="736" spans="5:8" x14ac:dyDescent="0.25">
      <c r="E736" s="9"/>
      <c r="H736" s="24"/>
    </row>
    <row r="737" spans="5:8" x14ac:dyDescent="0.25">
      <c r="E737" s="9"/>
      <c r="H737" s="24"/>
    </row>
    <row r="738" spans="5:8" x14ac:dyDescent="0.25">
      <c r="E738" s="9"/>
      <c r="H738" s="24"/>
    </row>
    <row r="739" spans="5:8" x14ac:dyDescent="0.25">
      <c r="E739" s="9"/>
      <c r="H739" s="24"/>
    </row>
    <row r="740" spans="5:8" x14ac:dyDescent="0.25">
      <c r="E740" s="9"/>
      <c r="H740" s="24"/>
    </row>
    <row r="741" spans="5:8" x14ac:dyDescent="0.25">
      <c r="E741" s="9"/>
      <c r="H741" s="24"/>
    </row>
    <row r="742" spans="5:8" x14ac:dyDescent="0.25">
      <c r="E742" s="9"/>
      <c r="H742" s="24"/>
    </row>
    <row r="743" spans="5:8" x14ac:dyDescent="0.25">
      <c r="E743" s="9"/>
      <c r="H743" s="24"/>
    </row>
    <row r="744" spans="5:8" x14ac:dyDescent="0.25">
      <c r="E744" s="9"/>
      <c r="H744" s="24"/>
    </row>
    <row r="745" spans="5:8" x14ac:dyDescent="0.25">
      <c r="E745" s="9"/>
      <c r="H745" s="24"/>
    </row>
    <row r="746" spans="5:8" x14ac:dyDescent="0.25">
      <c r="E746" s="9"/>
      <c r="H746" s="24"/>
    </row>
    <row r="747" spans="5:8" x14ac:dyDescent="0.25">
      <c r="E747" s="9"/>
      <c r="H747" s="24"/>
    </row>
    <row r="748" spans="5:8" x14ac:dyDescent="0.25">
      <c r="E748" s="9"/>
      <c r="H748" s="24"/>
    </row>
    <row r="749" spans="5:8" x14ac:dyDescent="0.25">
      <c r="E749" s="9"/>
      <c r="H749" s="24"/>
    </row>
    <row r="750" spans="5:8" x14ac:dyDescent="0.25">
      <c r="E750" s="9"/>
      <c r="H750" s="24"/>
    </row>
    <row r="751" spans="5:8" x14ac:dyDescent="0.25">
      <c r="E751" s="9"/>
      <c r="H751" s="24"/>
    </row>
    <row r="752" spans="5:8" x14ac:dyDescent="0.25">
      <c r="E752" s="9"/>
      <c r="H752" s="24"/>
    </row>
    <row r="753" spans="5:8" x14ac:dyDescent="0.25">
      <c r="E753" s="9"/>
      <c r="H753" s="24"/>
    </row>
    <row r="754" spans="5:8" x14ac:dyDescent="0.25">
      <c r="E754" s="9"/>
      <c r="H754" s="24"/>
    </row>
    <row r="755" spans="5:8" x14ac:dyDescent="0.25">
      <c r="E755" s="9"/>
      <c r="H755" s="24"/>
    </row>
    <row r="756" spans="5:8" x14ac:dyDescent="0.25">
      <c r="E756" s="9"/>
      <c r="H756" s="24"/>
    </row>
    <row r="757" spans="5:8" x14ac:dyDescent="0.25">
      <c r="E757" s="9"/>
      <c r="H757" s="24"/>
    </row>
    <row r="758" spans="5:8" x14ac:dyDescent="0.25">
      <c r="E758" s="9"/>
      <c r="H758" s="24"/>
    </row>
    <row r="759" spans="5:8" x14ac:dyDescent="0.25">
      <c r="E759" s="9"/>
      <c r="H759" s="24"/>
    </row>
    <row r="760" spans="5:8" x14ac:dyDescent="0.25">
      <c r="E760" s="9"/>
      <c r="H760" s="24"/>
    </row>
    <row r="761" spans="5:8" x14ac:dyDescent="0.25">
      <c r="E761" s="9"/>
      <c r="H761" s="24"/>
    </row>
    <row r="762" spans="5:8" x14ac:dyDescent="0.25">
      <c r="E762" s="9"/>
      <c r="H762" s="24"/>
    </row>
    <row r="763" spans="5:8" x14ac:dyDescent="0.25">
      <c r="E763" s="9"/>
      <c r="H763" s="24"/>
    </row>
    <row r="764" spans="5:8" x14ac:dyDescent="0.25">
      <c r="E764" s="9"/>
      <c r="H764" s="24"/>
    </row>
    <row r="765" spans="5:8" x14ac:dyDescent="0.25">
      <c r="E765" s="9"/>
      <c r="H765" s="24"/>
    </row>
    <row r="766" spans="5:8" x14ac:dyDescent="0.25">
      <c r="E766" s="9"/>
      <c r="H766" s="24"/>
    </row>
    <row r="767" spans="5:8" x14ac:dyDescent="0.25">
      <c r="E767" s="9"/>
      <c r="H767" s="24"/>
    </row>
    <row r="768" spans="5:8" x14ac:dyDescent="0.25">
      <c r="E768" s="9"/>
      <c r="H768" s="24"/>
    </row>
    <row r="769" spans="5:8" x14ac:dyDescent="0.25">
      <c r="E769" s="9"/>
      <c r="H769" s="24"/>
    </row>
    <row r="770" spans="5:8" x14ac:dyDescent="0.25">
      <c r="E770" s="9"/>
      <c r="H770" s="24"/>
    </row>
    <row r="771" spans="5:8" x14ac:dyDescent="0.25">
      <c r="E771" s="9"/>
      <c r="H771" s="24"/>
    </row>
  </sheetData>
  <mergeCells count="11">
    <mergeCell ref="B6:H6"/>
    <mergeCell ref="B1:H1"/>
    <mergeCell ref="B2:H2"/>
    <mergeCell ref="B3:H3"/>
    <mergeCell ref="B4:H4"/>
    <mergeCell ref="B5:H5"/>
    <mergeCell ref="A8:A9"/>
    <mergeCell ref="B8:B9"/>
    <mergeCell ref="C8:E8"/>
    <mergeCell ref="F8:H8"/>
    <mergeCell ref="A11:H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4-квартал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PTS</dc:creator>
  <cp:lastModifiedBy>ASU2</cp:lastModifiedBy>
  <cp:lastPrinted>2022-11-22T02:47:24Z</cp:lastPrinted>
  <dcterms:created xsi:type="dcterms:W3CDTF">2021-10-07T05:41:07Z</dcterms:created>
  <dcterms:modified xsi:type="dcterms:W3CDTF">2023-01-24T03:45:17Z</dcterms:modified>
</cp:coreProperties>
</file>